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Welcome" sheetId="1" r:id="rId1"/>
    <sheet name="Seriöse Anbieter finden" sheetId="2" r:id="rId2"/>
    <sheet name="Rechnung kontrollieren" sheetId="3" r:id="rId3"/>
    <sheet name="Abschlag berechnen" sheetId="4" r:id="rId4"/>
    <sheet name="Listen" sheetId="5" state="hidden" r:id="rId5"/>
  </sheets>
  <definedNames>
    <definedName name="_xlnm.Print_Area" localSheetId="3">'Abschlag berechnen'!$A$1:$P$21</definedName>
    <definedName name="_xlnm.Print_Area" localSheetId="2">'Rechnung kontrollieren'!$A$1:$J$45</definedName>
    <definedName name="_xlnm.Print_Area" localSheetId="1">'Seriöse Anbieter finden'!$A$1:$G$71</definedName>
  </definedNames>
  <calcPr fullCalcOnLoad="1"/>
</workbook>
</file>

<file path=xl/sharedStrings.xml><?xml version="1.0" encoding="utf-8"?>
<sst xmlns="http://schemas.openxmlformats.org/spreadsheetml/2006/main" count="127" uniqueCount="105">
  <si>
    <t>Arbeitspreis</t>
  </si>
  <si>
    <t>Rechnungszeitraum:</t>
  </si>
  <si>
    <t>Monate</t>
  </si>
  <si>
    <t>Liegt eine unterjährige Preiserhöhung vor?</t>
  </si>
  <si>
    <t>ja</t>
  </si>
  <si>
    <t>nein</t>
  </si>
  <si>
    <t>€</t>
  </si>
  <si>
    <t>Arbeitspreis nach Erhöhung</t>
  </si>
  <si>
    <t>Grundpreis nach Erhöhung</t>
  </si>
  <si>
    <t>Grundpreis</t>
  </si>
  <si>
    <t>Basisdaten</t>
  </si>
  <si>
    <t>Zählernummer</t>
  </si>
  <si>
    <t>Vorjahresverbrauch</t>
  </si>
  <si>
    <t>Neuer Vertrag</t>
  </si>
  <si>
    <t>Stromanbieter</t>
  </si>
  <si>
    <t>Tarif</t>
  </si>
  <si>
    <t>€ / Monat</t>
  </si>
  <si>
    <t>Höhe des Sofortbonus</t>
  </si>
  <si>
    <t>Zeitpunkt der Auszahlung</t>
  </si>
  <si>
    <t>Höhe des Jahresbonus</t>
  </si>
  <si>
    <t>Vertragslaufzeit</t>
  </si>
  <si>
    <t>Kündigungsfrist</t>
  </si>
  <si>
    <t>Wochen</t>
  </si>
  <si>
    <t>zukünftiger Arbeitspreis (netto)</t>
  </si>
  <si>
    <t>zukünftiger Grundpreis (netto)</t>
  </si>
  <si>
    <t>Versorgungsbeginn</t>
  </si>
  <si>
    <t>oder</t>
  </si>
  <si>
    <t>Vattenfall</t>
  </si>
  <si>
    <t>Ökostrom</t>
  </si>
  <si>
    <t>Kundennummer</t>
  </si>
  <si>
    <r>
      <t>I.</t>
    </r>
    <r>
      <rPr>
        <b/>
        <sz val="14"/>
        <color indexed="8"/>
        <rFont val="Times New Roman"/>
        <family val="1"/>
      </rPr>
      <t xml:space="preserve"> Wählen Sie einen Tarif, der zu Ihnen passt</t>
    </r>
  </si>
  <si>
    <r>
      <t>II.</t>
    </r>
    <r>
      <rPr>
        <b/>
        <sz val="14"/>
        <color indexed="8"/>
        <rFont val="Times New Roman"/>
        <family val="1"/>
      </rPr>
      <t> Wählen Sie den günstigsten unter den seriösen Anbietern</t>
    </r>
  </si>
  <si>
    <r>
      <t xml:space="preserve">Anleitung: 
</t>
    </r>
    <r>
      <rPr>
        <b/>
        <sz val="14"/>
        <color indexed="9"/>
        <rFont val="Times New Roman"/>
        <family val="1"/>
      </rPr>
      <t>Seriöse Stromanbieter finden, Rechnung kontrollieren</t>
    </r>
  </si>
  <si>
    <r>
      <t xml:space="preserve">Mit Hilfe des dort eingebauten Verivox-Tarifrechners sichern Sie sich mit der „nirgendwo günstiger Garantie“ zudem </t>
    </r>
    <r>
      <rPr>
        <b/>
        <sz val="11"/>
        <color indexed="8"/>
        <rFont val="Times New Roman"/>
        <family val="1"/>
      </rPr>
      <t>den besten Preis</t>
    </r>
    <r>
      <rPr>
        <sz val="11"/>
        <color indexed="8"/>
        <rFont val="Times New Roman"/>
        <family val="1"/>
      </rPr>
      <t xml:space="preserve">. </t>
    </r>
  </si>
  <si>
    <r>
      <rPr>
        <b/>
        <sz val="11"/>
        <color indexed="8"/>
        <rFont val="Times New Roman"/>
        <family val="1"/>
      </rPr>
      <t xml:space="preserve">Möchten Sie mein Projekt kostenlos und mit nur einem Klick unterstützen? </t>
    </r>
    <r>
      <rPr>
        <sz val="11"/>
        <color indexed="8"/>
        <rFont val="Times New Roman"/>
        <family val="1"/>
      </rPr>
      <t xml:space="preserve">
Dann schließen Sie zukünftig Ihre Strom- und Gasverträge stets über die zuvor verlinkte Seite mit dem Tarifrechner von Verivox  ab, anstatt direkt auf verivox.de zu gehen. Für das Weiterleiten erhalte ich eine kleine Provision, mit denen ich mein Projekt finanziere. 
Sollten Sie eines Tages erneut Probleme haben, kann ich Sie so erneut </t>
    </r>
    <r>
      <rPr>
        <i/>
        <sz val="11"/>
        <color indexed="8"/>
        <rFont val="Times New Roman"/>
        <family val="1"/>
      </rPr>
      <t>kostenlos</t>
    </r>
    <r>
      <rPr>
        <sz val="11"/>
        <color indexed="8"/>
        <rFont val="Times New Roman"/>
        <family val="1"/>
      </rPr>
      <t xml:space="preserve"> unterstützen!</t>
    </r>
  </si>
  <si>
    <r>
      <t xml:space="preserve">III. </t>
    </r>
    <r>
      <rPr>
        <b/>
        <sz val="14"/>
        <color indexed="8"/>
        <rFont val="Times New Roman"/>
        <family val="1"/>
      </rPr>
      <t>Dokumentieren Sie Ihren Vertragsabschluss</t>
    </r>
  </si>
  <si>
    <r>
      <t xml:space="preserve">IV. </t>
    </r>
    <r>
      <rPr>
        <b/>
        <sz val="14"/>
        <color indexed="8"/>
        <rFont val="Times New Roman"/>
        <family val="1"/>
      </rPr>
      <t>Das sollten Sie nach dem Vertragsabschluss beachten:</t>
    </r>
  </si>
  <si>
    <t>a) Sofortbonus</t>
  </si>
  <si>
    <t>Seriöse Strom- und Gasanbieter finden</t>
  </si>
  <si>
    <t>Wenn Sie einen Vertrag mit einem Sofortbonus abgeschlossen haben, dann überprüfen Sie die fristgerechte Überweisung.</t>
  </si>
  <si>
    <r>
      <t xml:space="preserve">c) </t>
    </r>
    <r>
      <rPr>
        <b/>
        <sz val="12"/>
        <color indexed="8"/>
        <rFont val="Times New Roman"/>
        <family val="1"/>
      </rPr>
      <t>Übermittlung des Zählerstands</t>
    </r>
  </si>
  <si>
    <t>Wenn das Versorgungsjahr abgelaufen ist oder bei Umzug sollten Sie sowohl dem Stromanbieter als auch dem Energieversorger den Zählerstand mitteilen.</t>
  </si>
  <si>
    <t>Gerade bei unseriösen Anbietern schleichen sich überraschend viele Fehler in den Abrechnungen ein (z.B. falscher Zählerstand, nicht berücksichtigte Zahlungen, Bonus vergessen etc.). Mit Hilfe des Tools auf dem zweiten Tabellenblatt können Sie ganz bequem nachrechnen.</t>
  </si>
  <si>
    <r>
      <t xml:space="preserve">Vermeiden Sie zukünftig unseriöse Versorger, die Ihnen Probleme bereiten. </t>
    </r>
    <r>
      <rPr>
        <sz val="11"/>
        <color indexed="8"/>
        <rFont val="Times New Roman"/>
        <family val="1"/>
      </rPr>
      <t>Ich beobachte den Energiemarkt genau und werte regelmäßig Verbraucherbeschwerden, AGBs und Service-Tests aus. Dadurch kann ich Ihnen seriöse Anbieter empfehlen und vor unseriösen Anbietern warnen.
Am besten Sie überprüfen Ihren Energieversorger vor jedem Wechsel auf dieser Seite:</t>
    </r>
  </si>
  <si>
    <r>
      <t>b)</t>
    </r>
    <r>
      <rPr>
        <b/>
        <sz val="12"/>
        <color indexed="8"/>
        <rFont val="Times New Roman"/>
        <family val="1"/>
      </rPr>
      <t xml:space="preserve"> Kündigen Sie Ihren bestehenden Anbieter selber und frühzeitig</t>
    </r>
  </si>
  <si>
    <t>►</t>
  </si>
  <si>
    <t>Verwenden Sie diese Kündigungsvorlage</t>
  </si>
  <si>
    <r>
      <t>d)</t>
    </r>
    <r>
      <rPr>
        <b/>
        <sz val="12"/>
        <color indexed="8"/>
        <rFont val="Times New Roman"/>
        <family val="1"/>
      </rPr>
      <t xml:space="preserve"> Kontrolle der Jahresrechnung</t>
    </r>
  </si>
  <si>
    <t>gültig ab:</t>
  </si>
  <si>
    <t>€/Monat (netto)</t>
  </si>
  <si>
    <t>€/Monat (brutto)</t>
  </si>
  <si>
    <t>Beginn:</t>
  </si>
  <si>
    <t>Ende:</t>
  </si>
  <si>
    <t>Ihre Strom-/Gaskosten (brutto)</t>
  </si>
  <si>
    <t>Bonus (brutto)</t>
  </si>
  <si>
    <r>
      <t>e)</t>
    </r>
    <r>
      <rPr>
        <b/>
        <sz val="12"/>
        <color indexed="8"/>
        <rFont val="Times New Roman"/>
        <family val="1"/>
      </rPr>
      <t xml:space="preserve"> Kontrolle der Guthabenauszahlung / Nachzahlung tätigen</t>
    </r>
  </si>
  <si>
    <t>Gerade bei unseriösen Anbietern erfolgt die Guthabenauszahlung verspätet. In diesem Fall, folgen Sie…</t>
  </si>
  <si>
    <t>diesen Ratschlägen</t>
  </si>
  <si>
    <r>
      <t xml:space="preserve">Höhe des </t>
    </r>
    <r>
      <rPr>
        <b/>
        <sz val="11"/>
        <color indexed="8"/>
        <rFont val="Times New Roman"/>
        <family val="1"/>
      </rPr>
      <t>Sofortbonus</t>
    </r>
  </si>
  <si>
    <r>
      <t xml:space="preserve">Höhe des </t>
    </r>
    <r>
      <rPr>
        <b/>
        <sz val="11"/>
        <color indexed="8"/>
        <rFont val="Times New Roman"/>
        <family val="1"/>
      </rPr>
      <t>Jahresbonus</t>
    </r>
  </si>
  <si>
    <t>fix</t>
  </si>
  <si>
    <t>variabel</t>
  </si>
  <si>
    <r>
      <t xml:space="preserve">Wenn Sie einen </t>
    </r>
    <r>
      <rPr>
        <b/>
        <sz val="10"/>
        <color indexed="8"/>
        <rFont val="Times New Roman"/>
        <family val="1"/>
      </rPr>
      <t>Bonusvertrag</t>
    </r>
    <r>
      <rPr>
        <sz val="10"/>
        <color indexed="8"/>
        <rFont val="Times New Roman"/>
        <family val="1"/>
      </rPr>
      <t xml:space="preserve"> abgeschlossen haben, dann sollten Sie Ihren Anbieter </t>
    </r>
    <r>
      <rPr>
        <b/>
        <sz val="10"/>
        <color indexed="8"/>
        <rFont val="Times New Roman"/>
        <family val="1"/>
      </rPr>
      <t>jährlich kündigen</t>
    </r>
    <r>
      <rPr>
        <sz val="10"/>
        <color indexed="8"/>
        <rFont val="Times New Roman"/>
        <family val="1"/>
      </rPr>
      <t>. 
Kündigen Sie ruhig einen Monat nach Belieferungsbeginn. Dann sind Sie auf der sicheren Seite.</t>
    </r>
  </si>
  <si>
    <r>
      <t xml:space="preserve">Nur wenn Sie </t>
    </r>
    <r>
      <rPr>
        <b/>
        <sz val="10"/>
        <color indexed="8"/>
        <rFont val="Times New Roman"/>
        <family val="1"/>
      </rPr>
      <t>selber Ihren Stromanbieter kündigen</t>
    </r>
    <r>
      <rPr>
        <sz val="10"/>
        <color indexed="8"/>
        <rFont val="Times New Roman"/>
        <family val="1"/>
      </rPr>
      <t>, können Sie sich sicher sein, dass der Wechsel klappt. Kündigen Sie frühzeitig (</t>
    </r>
    <r>
      <rPr>
        <b/>
        <sz val="10"/>
        <color indexed="8"/>
        <rFont val="Times New Roman"/>
        <family val="1"/>
      </rPr>
      <t>mindestens 6 Wochen vor Kündigungsfrist</t>
    </r>
    <r>
      <rPr>
        <sz val="10"/>
        <color indexed="8"/>
        <rFont val="Times New Roman"/>
        <family val="1"/>
      </rPr>
      <t>) per E-Mail. Wenn die Kündigungsbestätigung ausbleibt, haben Sie noch genügend Zeit, gerichtsfest postalisch per Einschreiben/Einwurf zu kündigen.</t>
    </r>
  </si>
  <si>
    <t xml:space="preserve">   Kontrollieren Sie Ihre Abrechnung mit Hilfe dieser Vorlage!</t>
  </si>
  <si>
    <t xml:space="preserve">  Bitte beachten Sie:</t>
  </si>
  <si>
    <t>Bitte befüllen Sie die gelb hinterlegten Felder</t>
  </si>
  <si>
    <t>Verbrauch:</t>
  </si>
  <si>
    <r>
      <t xml:space="preserve"> </t>
    </r>
    <r>
      <rPr>
        <b/>
        <sz val="12"/>
        <color indexed="8"/>
        <rFont val="Times New Roman"/>
        <family val="1"/>
      </rPr>
      <t>Kontrolle der Guthabenauszahlung / Nachzahlung tätigen</t>
    </r>
  </si>
  <si>
    <t>kWh</t>
  </si>
  <si>
    <t>Cent / kWh</t>
  </si>
  <si>
    <t>Cent/kWh (netto)</t>
  </si>
  <si>
    <t>Gerade bei unseriösen Anbietern erfolgt die Guthabenauszahlung verspätet. In diesem Fall folgen Sie…</t>
  </si>
  <si>
    <t>Trotz aller Sorgfalt kann keine Gewährleistung für die Richtigkeit Ihrer Berechnung übernommen werden.
Die Datei ist nicht geeignet für Doppeltarifrechner.
Es wird vereinfacht von einem gleichmäßigen unterjährigen Verbrauch ausgegangen. Daher sind kleinere Abweichungen im Falle von Preiserhöhungen möglich.</t>
  </si>
  <si>
    <t>Weicht die Abrechnung Ihres Anbieters um mehr als 1€ ab?</t>
  </si>
  <si>
    <t>In diesem Fall lohnt es sich den Fehler zu finden und die Abrechnung zu bemängeln.</t>
  </si>
  <si>
    <r>
      <rPr>
        <u val="single"/>
        <sz val="10"/>
        <color indexed="12"/>
        <rFont val="Wingdings"/>
        <family val="0"/>
      </rPr>
      <t>à</t>
    </r>
    <r>
      <rPr>
        <u val="single"/>
        <sz val="10"/>
        <color indexed="12"/>
        <rFont val="Times New Roman"/>
        <family val="1"/>
      </rPr>
      <t xml:space="preserve"> Hinweise zur Fehlersuche und Next Steps</t>
    </r>
  </si>
  <si>
    <t>Cent/kWh(brutto)</t>
  </si>
  <si>
    <r>
      <rPr>
        <sz val="11"/>
        <color indexed="8"/>
        <rFont val="Times New Roman"/>
        <family val="1"/>
      </rPr>
      <t xml:space="preserve">geleistete </t>
    </r>
    <r>
      <rPr>
        <b/>
        <sz val="11"/>
        <color indexed="8"/>
        <rFont val="Times New Roman"/>
        <family val="1"/>
      </rPr>
      <t>Abschlagszahlungen</t>
    </r>
    <r>
      <rPr>
        <sz val="11"/>
        <color indexed="8"/>
        <rFont val="Times New Roman"/>
        <family val="1"/>
      </rPr>
      <t xml:space="preserve"> (brutto):</t>
    </r>
  </si>
  <si>
    <t>Sofern Sie beim alten Anbieter bleiben: Ist Ihr zukünftiger Abschlag zu hoch?</t>
  </si>
  <si>
    <t xml:space="preserve">   Abschläge selber berechnen</t>
  </si>
  <si>
    <t>voraussichtlicher Verbrauch</t>
  </si>
  <si>
    <t>Voraussichtliche Kosten / Jahr</t>
  </si>
  <si>
    <t>kWh/Jahr</t>
  </si>
  <si>
    <t>€/Monat</t>
  </si>
  <si>
    <t>Cent/kWh</t>
  </si>
  <si>
    <t>Arbeitspreis
(brutto)</t>
  </si>
  <si>
    <t>Grundpreis
(brutto)</t>
  </si>
  <si>
    <r>
      <t>Schritt 1</t>
    </r>
    <r>
      <rPr>
        <sz val="14"/>
        <color indexed="8"/>
        <rFont val="Georgia"/>
        <family val="1"/>
      </rPr>
      <t>: Berechnung der voraussichtlichen Energiekosten pro Jahr</t>
    </r>
  </si>
  <si>
    <t>Abschläge / Jahr</t>
  </si>
  <si>
    <t>Monatlicher Abschlag</t>
  </si>
  <si>
    <r>
      <t>Schritt 2</t>
    </r>
    <r>
      <rPr>
        <sz val="14"/>
        <color indexed="8"/>
        <rFont val="Georgia"/>
        <family val="1"/>
      </rPr>
      <t>: Berechnung des monatlichen Abschlags</t>
    </r>
  </si>
  <si>
    <t>Wcicht Ihr Abschlag deutlich von Ihrer Berechnung ab?</t>
  </si>
  <si>
    <t>Lieber Verbraucher,</t>
  </si>
  <si>
    <t>mit dieser Excel-Datei zeige ich Ihnen</t>
  </si>
  <si>
    <t>Ihr</t>
  </si>
  <si>
    <t>Dr. Matthias Moeschler</t>
  </si>
  <si>
    <t xml:space="preserve">Bei Fragen und Anmerkungen können Sie mich gerne per E-Mail kontaktieren: </t>
  </si>
  <si>
    <t>moeschler@verbraucherhilfe-stromanbieter.de</t>
  </si>
  <si>
    <t>www.verbraucherhilfe-stromanbieter.de</t>
  </si>
  <si>
    <r>
      <t xml:space="preserve">a) Wie Sie einen </t>
    </r>
    <r>
      <rPr>
        <b/>
        <u val="single"/>
        <sz val="11"/>
        <color indexed="12"/>
        <rFont val="Calibri"/>
        <family val="2"/>
      </rPr>
      <t>seriösen Strom- und Gasanbieter</t>
    </r>
    <r>
      <rPr>
        <u val="single"/>
        <sz val="11"/>
        <color indexed="12"/>
        <rFont val="Calibri"/>
        <family val="2"/>
      </rPr>
      <t xml:space="preserve"> finden,</t>
    </r>
  </si>
  <si>
    <r>
      <t xml:space="preserve">b) Wie Sie Ihre </t>
    </r>
    <r>
      <rPr>
        <b/>
        <u val="single"/>
        <sz val="11"/>
        <color indexed="12"/>
        <rFont val="Calibri"/>
        <family val="2"/>
      </rPr>
      <t>Strom- und Gasrechnungen kontrollieren</t>
    </r>
    <r>
      <rPr>
        <u val="single"/>
        <sz val="11"/>
        <color indexed="12"/>
        <rFont val="Calibri"/>
        <family val="2"/>
      </rPr>
      <t xml:space="preserve"> und sich gegen Fehler wehren, sowie</t>
    </r>
  </si>
  <si>
    <r>
      <t xml:space="preserve">c) Wie Sie Ihren angemessenen </t>
    </r>
    <r>
      <rPr>
        <b/>
        <u val="single"/>
        <sz val="11"/>
        <color indexed="12"/>
        <rFont val="Calibri"/>
        <family val="2"/>
      </rPr>
      <t>Abschlag berechnen</t>
    </r>
    <r>
      <rPr>
        <u val="single"/>
        <sz val="11"/>
        <color indexed="12"/>
        <rFont val="Calibri"/>
        <family val="2"/>
      </rPr>
      <t xml:space="preserve"> und sich gegen zu hohe Abschläge wehren.</t>
    </r>
  </si>
  <si>
    <t>▪► Dann kopieren Sie diese Berechnung in die Mustervorlage rein und folgen Sie meinen Hinweisen.</t>
  </si>
  <si>
    <t>Überprüfen Sie kritisch, ob diese Angaben in der Rechnung korrekt sind: korrekter Zählerstände? Richtige Preise? Etc.</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</si>
</sst>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07]dddd\,\ d\.\ mmmm\ yyyy"/>
    <numFmt numFmtId="168" formatCode="dd/mm/yy;@"/>
    <numFmt numFmtId="169" formatCode="dd/mm/yy;&quot;gültig ab&quot;"/>
    <numFmt numFmtId="170" formatCode="\–\ @"/>
    <numFmt numFmtId="171" formatCode="0.0%"/>
    <numFmt numFmtId="172" formatCode="&quot;gültig ab: &quot;dd/mm/yyyy;@"/>
    <numFmt numFmtId="173" formatCode="#,##0.00_ ;\-#,##0.00\ "/>
    <numFmt numFmtId="174" formatCode=";;;"/>
    <numFmt numFmtId="175" formatCode="&quot;Ja&quot;;&quot;Ja&quot;;&quot;Nein&quot;"/>
    <numFmt numFmtId="176" formatCode="&quot;Wahr&quot;;&quot;Wahr&quot;;&quot;Falsch&quot;"/>
    <numFmt numFmtId="177" formatCode="&quot;Ein&quot;;&quot;Ein&quot;;&quot;Aus&quot;"/>
    <numFmt numFmtId="178" formatCode="[$€-2]\ #,##0.00_);[Red]\([$€-2]\ #,##0.00\)"/>
    <numFmt numFmtId="179" formatCode="&quot;nach&quot;\ 0\ &quot;Tagen&quot;"/>
    <numFmt numFmtId="180" formatCode="&quot;am&quot;\ dd/mm/yyyy"/>
    <numFmt numFmtId="181" formatCode="&quot;d.h. am&quot;\ dd/mm/yyyy"/>
    <numFmt numFmtId="182" formatCode="0\ &quot;Monate&quot;"/>
    <numFmt numFmtId="183" formatCode="#,##0.00\ &quot;€&quot;"/>
    <numFmt numFmtId="184" formatCode="#,##0.0"/>
    <numFmt numFmtId="185" formatCode="&quot;&quot;\ 0.00"/>
    <numFmt numFmtId="186" formatCode="&quot;≙&quot;\ 0.00"/>
    <numFmt numFmtId="187" formatCode="#,##0\ &quot;kWh&quot;"/>
    <numFmt numFmtId="188" formatCode="0.000%"/>
    <numFmt numFmtId="189" formatCode="0.00\ &quot;Cent/kWh&quot;"/>
    <numFmt numFmtId="190" formatCode="0.0000\ &quot;Cent/kWh&quot;"/>
    <numFmt numFmtId="191" formatCode="0.00\ &quot;€/Monat&quot;"/>
    <numFmt numFmtId="192" formatCode="#,##0\ &quot;kWh/Jahr&quot;"/>
    <numFmt numFmtId="193" formatCode="0.000"/>
  </numFmts>
  <fonts count="108">
    <font>
      <sz val="11"/>
      <color theme="1"/>
      <name val="Calibri"/>
      <family val="2"/>
    </font>
    <font>
      <sz val="11"/>
      <color indexed="8"/>
      <name val="Calibri"/>
      <family val="2"/>
    </font>
    <font>
      <sz val="11"/>
      <color indexed="8"/>
      <name val="Times New Roman"/>
      <family val="1"/>
    </font>
    <font>
      <b/>
      <sz val="14"/>
      <color indexed="8"/>
      <name val="Times New Roman"/>
      <family val="1"/>
    </font>
    <font>
      <b/>
      <sz val="10"/>
      <color indexed="8"/>
      <name val="Times New Roman"/>
      <family val="1"/>
    </font>
    <font>
      <b/>
      <sz val="14"/>
      <color indexed="9"/>
      <name val="Times New Roman"/>
      <family val="1"/>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1"/>
      <name val="Times New Roman"/>
      <family val="1"/>
    </font>
    <font>
      <u val="single"/>
      <sz val="10"/>
      <color indexed="12"/>
      <name val="Times New Roman"/>
      <family val="1"/>
    </font>
    <font>
      <u val="single"/>
      <sz val="10"/>
      <color indexed="12"/>
      <name val="Wingdings"/>
      <family val="0"/>
    </font>
    <font>
      <sz val="14"/>
      <color indexed="8"/>
      <name val="Georgia"/>
      <family val="1"/>
    </font>
    <font>
      <u val="single"/>
      <sz val="11"/>
      <color indexed="12"/>
      <name val="Calibri"/>
      <family val="2"/>
    </font>
    <font>
      <b/>
      <u val="single"/>
      <sz val="11"/>
      <color indexed="12"/>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2"/>
      <color indexed="8"/>
      <name val="Times New Roman"/>
      <family val="1"/>
    </font>
    <font>
      <b/>
      <sz val="16"/>
      <color indexed="8"/>
      <name val="Times New Roman"/>
      <family val="1"/>
    </font>
    <font>
      <sz val="12"/>
      <color indexed="8"/>
      <name val="Times New Roman"/>
      <family val="1"/>
    </font>
    <font>
      <b/>
      <sz val="16"/>
      <color indexed="9"/>
      <name val="Times New Roman"/>
      <family val="1"/>
    </font>
    <font>
      <sz val="8"/>
      <color indexed="8"/>
      <name val="Times New Roman"/>
      <family val="1"/>
    </font>
    <font>
      <b/>
      <u val="single"/>
      <sz val="11"/>
      <color indexed="12"/>
      <name val="Times New Roman"/>
      <family val="1"/>
    </font>
    <font>
      <sz val="11"/>
      <color indexed="8"/>
      <name val="Arial"/>
      <family val="2"/>
    </font>
    <font>
      <sz val="11.5"/>
      <color indexed="8"/>
      <name val="Times New Roman"/>
      <family val="1"/>
    </font>
    <font>
      <sz val="9"/>
      <color indexed="8"/>
      <name val="Times New Roman"/>
      <family val="1"/>
    </font>
    <font>
      <b/>
      <sz val="9"/>
      <color indexed="8"/>
      <name val="Times New Roman"/>
      <family val="1"/>
    </font>
    <font>
      <sz val="10"/>
      <color indexed="8"/>
      <name val="Arial"/>
      <family val="2"/>
    </font>
    <font>
      <i/>
      <sz val="10"/>
      <color indexed="8"/>
      <name val="Times New Roman"/>
      <family val="1"/>
    </font>
    <font>
      <b/>
      <sz val="11"/>
      <color indexed="9"/>
      <name val="Times New Roman"/>
      <family val="1"/>
    </font>
    <font>
      <sz val="11"/>
      <color indexed="9"/>
      <name val="Times New Roman"/>
      <family val="1"/>
    </font>
    <font>
      <b/>
      <sz val="8"/>
      <color indexed="8"/>
      <name val="Times New Roman"/>
      <family val="1"/>
    </font>
    <font>
      <u val="single"/>
      <sz val="11"/>
      <color indexed="12"/>
      <name val="Times New Roman"/>
      <family val="1"/>
    </font>
    <font>
      <b/>
      <sz val="14"/>
      <color indexed="8"/>
      <name val="Georgia"/>
      <family val="1"/>
    </font>
    <font>
      <b/>
      <sz val="16"/>
      <color indexed="8"/>
      <name val="Georgia"/>
      <family val="1"/>
    </font>
    <font>
      <i/>
      <sz val="9"/>
      <color indexed="8"/>
      <name val="Calibri"/>
      <family val="2"/>
    </font>
    <font>
      <sz val="11"/>
      <color indexed="10"/>
      <name val="Times New Roman"/>
      <family val="1"/>
    </font>
    <font>
      <i/>
      <sz val="9"/>
      <color indexed="8"/>
      <name val="Times New Roman"/>
      <family val="1"/>
    </font>
    <font>
      <sz val="28"/>
      <color indexed="8"/>
      <name val="Arial"/>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Times New Roman"/>
      <family val="1"/>
    </font>
    <font>
      <i/>
      <sz val="12"/>
      <color theme="1"/>
      <name val="Times New Roman"/>
      <family val="1"/>
    </font>
    <font>
      <b/>
      <sz val="16"/>
      <color theme="1"/>
      <name val="Times New Roman"/>
      <family val="1"/>
    </font>
    <font>
      <b/>
      <sz val="14"/>
      <color theme="1"/>
      <name val="Times New Roman"/>
      <family val="1"/>
    </font>
    <font>
      <sz val="12"/>
      <color theme="1"/>
      <name val="Times New Roman"/>
      <family val="1"/>
    </font>
    <font>
      <b/>
      <sz val="16"/>
      <color theme="0"/>
      <name val="Times New Roman"/>
      <family val="1"/>
    </font>
    <font>
      <b/>
      <sz val="10"/>
      <color theme="1"/>
      <name val="Times New Roman"/>
      <family val="1"/>
    </font>
    <font>
      <sz val="8"/>
      <color theme="1"/>
      <name val="Times New Roman"/>
      <family val="1"/>
    </font>
    <font>
      <b/>
      <u val="single"/>
      <sz val="11"/>
      <color theme="10"/>
      <name val="Times New Roman"/>
      <family val="1"/>
    </font>
    <font>
      <b/>
      <sz val="12"/>
      <color theme="1"/>
      <name val="Times New Roman"/>
      <family val="1"/>
    </font>
    <font>
      <b/>
      <sz val="12"/>
      <color rgb="FF000000"/>
      <name val="Times New Roman"/>
      <family val="1"/>
    </font>
    <font>
      <sz val="10"/>
      <color theme="1"/>
      <name val="Times New Roman"/>
      <family val="1"/>
    </font>
    <font>
      <sz val="11"/>
      <color theme="1"/>
      <name val="Arial"/>
      <family val="2"/>
    </font>
    <font>
      <sz val="11.5"/>
      <color theme="1"/>
      <name val="Times New Roman"/>
      <family val="1"/>
    </font>
    <font>
      <sz val="12"/>
      <color rgb="FF000000"/>
      <name val="Times New Roman"/>
      <family val="1"/>
    </font>
    <font>
      <b/>
      <sz val="11"/>
      <color theme="1"/>
      <name val="Times New Roman"/>
      <family val="1"/>
    </font>
    <font>
      <i/>
      <sz val="11"/>
      <color theme="1"/>
      <name val="Times New Roman"/>
      <family val="1"/>
    </font>
    <font>
      <sz val="9"/>
      <color theme="1"/>
      <name val="Times New Roman"/>
      <family val="1"/>
    </font>
    <font>
      <b/>
      <sz val="9"/>
      <color theme="1"/>
      <name val="Times New Roman"/>
      <family val="1"/>
    </font>
    <font>
      <sz val="10"/>
      <color theme="1"/>
      <name val="Arial"/>
      <family val="2"/>
    </font>
    <font>
      <i/>
      <sz val="10"/>
      <color theme="1"/>
      <name val="Times New Roman"/>
      <family val="1"/>
    </font>
    <font>
      <b/>
      <sz val="11"/>
      <color theme="0"/>
      <name val="Times New Roman"/>
      <family val="1"/>
    </font>
    <font>
      <sz val="11"/>
      <color theme="0"/>
      <name val="Times New Roman"/>
      <family val="1"/>
    </font>
    <font>
      <b/>
      <sz val="14"/>
      <color theme="0"/>
      <name val="Times New Roman"/>
      <family val="1"/>
    </font>
    <font>
      <u val="single"/>
      <sz val="10"/>
      <color theme="10"/>
      <name val="Times New Roman"/>
      <family val="1"/>
    </font>
    <font>
      <b/>
      <sz val="8"/>
      <color theme="1"/>
      <name val="Times New Roman"/>
      <family val="1"/>
    </font>
    <font>
      <u val="single"/>
      <sz val="11"/>
      <color theme="10"/>
      <name val="Times New Roman"/>
      <family val="1"/>
    </font>
    <font>
      <b/>
      <sz val="14"/>
      <color rgb="FF000000"/>
      <name val="Georgia"/>
      <family val="1"/>
    </font>
    <font>
      <b/>
      <sz val="16"/>
      <color rgb="FF000000"/>
      <name val="Georgia"/>
      <family val="1"/>
    </font>
    <font>
      <i/>
      <sz val="9"/>
      <color theme="1"/>
      <name val="Calibri"/>
      <family val="2"/>
    </font>
    <font>
      <sz val="11"/>
      <color rgb="FFFF0000"/>
      <name val="Times New Roman"/>
      <family val="1"/>
    </font>
    <font>
      <i/>
      <sz val="9"/>
      <color theme="1"/>
      <name val="Times New Roman"/>
      <family val="1"/>
    </font>
    <font>
      <sz val="10"/>
      <color rgb="FF000000"/>
      <name val="Times New Roman"/>
      <family val="1"/>
    </font>
    <font>
      <b/>
      <sz val="11"/>
      <color rgb="FF000000"/>
      <name val="Times New Roman"/>
      <family val="1"/>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BFBFBF"/>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color theme="3"/>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3"/>
      </right>
      <top style="medium">
        <color theme="3"/>
      </top>
      <bottom>
        <color indexed="63"/>
      </bottom>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style="dashed">
        <color theme="0" tint="-0.149959996342659"/>
      </left>
      <right style="medium"/>
      <top style="dashed">
        <color theme="0" tint="-0.149959996342659"/>
      </top>
      <bottom style="dashed">
        <color theme="0" tint="-0.149959996342659"/>
      </bottom>
    </border>
    <border>
      <left style="medium"/>
      <right>
        <color indexed="63"/>
      </right>
      <top>
        <color indexed="63"/>
      </top>
      <bottom>
        <color indexed="63"/>
      </bottom>
    </border>
    <border>
      <left style="dashed">
        <color theme="0" tint="-0.149959996342659"/>
      </left>
      <right style="dashed">
        <color theme="0" tint="-0.149959996342659"/>
      </right>
      <top style="dashed">
        <color theme="0" tint="-0.149959996342659"/>
      </top>
      <bottom style="dashed">
        <color theme="0" tint="-0.14993000030517578"/>
      </bottom>
    </border>
    <border>
      <left>
        <color indexed="63"/>
      </left>
      <right style="medium"/>
      <top>
        <color indexed="63"/>
      </top>
      <bottom>
        <color indexed="63"/>
      </bottom>
    </border>
    <border>
      <left style="dashed">
        <color theme="0" tint="-0.149959996342659"/>
      </left>
      <right style="dashed">
        <color theme="0" tint="-0.149959996342659"/>
      </right>
      <top style="dashed">
        <color theme="0" tint="-0.14993000030517578"/>
      </top>
      <bottom style="dashed">
        <color theme="0" tint="-0.14993000030517578"/>
      </bottom>
    </border>
    <border>
      <left style="medium"/>
      <right>
        <color indexed="63"/>
      </right>
      <top>
        <color indexed="63"/>
      </top>
      <bottom style="medium"/>
    </border>
    <border>
      <left style="dashed">
        <color theme="0" tint="-0.149959996342659"/>
      </left>
      <right style="dashed">
        <color theme="0" tint="-0.149959996342659"/>
      </right>
      <top style="dashed">
        <color theme="0" tint="-0.14993000030517578"/>
      </top>
      <bottom style="medium"/>
    </border>
    <border>
      <left style="medium">
        <color theme="3"/>
      </left>
      <right>
        <color indexed="63"/>
      </right>
      <top>
        <color indexed="63"/>
      </top>
      <bottom style="medium">
        <color theme="3"/>
      </bottom>
    </border>
    <border>
      <left style="thick">
        <color theme="3"/>
      </left>
      <right>
        <color indexed="63"/>
      </right>
      <top>
        <color indexed="63"/>
      </top>
      <bottom>
        <color indexed="63"/>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578"/>
      </top>
      <bottom style="thin">
        <color theme="0" tint="-0.149959996342659"/>
      </bottom>
    </border>
    <border>
      <left>
        <color indexed="63"/>
      </left>
      <right style="thick">
        <color theme="3"/>
      </right>
      <top>
        <color indexed="63"/>
      </top>
      <bottom>
        <color indexed="63"/>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
      <left style="thick">
        <color theme="3"/>
      </left>
      <right>
        <color indexed="63"/>
      </right>
      <top>
        <color indexed="63"/>
      </top>
      <bottom style="thick">
        <color theme="3"/>
      </bottom>
    </border>
    <border>
      <left>
        <color indexed="63"/>
      </left>
      <right>
        <color indexed="63"/>
      </right>
      <top>
        <color indexed="63"/>
      </top>
      <bottom style="thick">
        <color theme="3"/>
      </bottom>
    </border>
    <border>
      <left>
        <color indexed="63"/>
      </left>
      <right style="thick">
        <color theme="3"/>
      </right>
      <top>
        <color indexed="63"/>
      </top>
      <bottom style="thick">
        <color theme="3"/>
      </bottom>
    </border>
    <border>
      <left>
        <color indexed="63"/>
      </left>
      <right style="medium"/>
      <top>
        <color indexed="63"/>
      </top>
      <bottom style="medium"/>
    </border>
    <border>
      <left>
        <color indexed="63"/>
      </left>
      <right>
        <color indexed="63"/>
      </right>
      <top>
        <color indexed="63"/>
      </top>
      <bottom style="medium">
        <color theme="3"/>
      </bottom>
    </border>
    <border>
      <left>
        <color indexed="63"/>
      </left>
      <right style="medium">
        <color theme="3"/>
      </right>
      <top>
        <color indexed="63"/>
      </top>
      <bottom style="medium">
        <color theme="3"/>
      </bottom>
    </border>
    <border>
      <left style="dashed">
        <color theme="0" tint="-0.149959996342659"/>
      </left>
      <right>
        <color indexed="63"/>
      </right>
      <top style="dashed">
        <color theme="0" tint="-0.14993000030517578"/>
      </top>
      <bottom style="dashed">
        <color theme="0" tint="-0.14993000030517578"/>
      </bottom>
    </border>
    <border>
      <left>
        <color indexed="63"/>
      </left>
      <right>
        <color indexed="63"/>
      </right>
      <top style="dashed">
        <color theme="0" tint="-0.14993000030517578"/>
      </top>
      <bottom style="dashed">
        <color theme="0" tint="-0.14993000030517578"/>
      </bottom>
    </border>
    <border>
      <left>
        <color indexed="63"/>
      </left>
      <right style="medium"/>
      <top style="dashed">
        <color theme="0" tint="-0.14993000030517578"/>
      </top>
      <bottom style="dashed">
        <color theme="0" tint="-0.1499300003051757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color theme="0" tint="-0.149959996342659"/>
      </left>
      <right>
        <color indexed="63"/>
      </right>
      <top style="dashed">
        <color theme="0" tint="-0.149959996342659"/>
      </top>
      <bottom style="dashed">
        <color theme="0" tint="-0.14993000030517578"/>
      </bottom>
    </border>
    <border>
      <left>
        <color indexed="63"/>
      </left>
      <right>
        <color indexed="63"/>
      </right>
      <top style="dashed">
        <color theme="0" tint="-0.149959996342659"/>
      </top>
      <bottom style="dashed">
        <color theme="0" tint="-0.14993000030517578"/>
      </bottom>
    </border>
    <border>
      <left>
        <color indexed="63"/>
      </left>
      <right style="medium"/>
      <top style="dashed">
        <color theme="0" tint="-0.149959996342659"/>
      </top>
      <bottom style="dashed">
        <color theme="0" tint="-0.14993000030517578"/>
      </bottom>
    </border>
    <border>
      <left style="dashed">
        <color theme="0" tint="-0.149959996342659"/>
      </left>
      <right>
        <color indexed="63"/>
      </right>
      <top style="dashed">
        <color theme="0" tint="-0.14993000030517578"/>
      </top>
      <bottom style="dashed">
        <color theme="0" tint="-0.149959996342659"/>
      </bottom>
    </border>
    <border>
      <left>
        <color indexed="63"/>
      </left>
      <right>
        <color indexed="63"/>
      </right>
      <top style="dashed">
        <color theme="0" tint="-0.14993000030517578"/>
      </top>
      <bottom style="dashed">
        <color theme="0" tint="-0.149959996342659"/>
      </bottom>
    </border>
    <border>
      <left>
        <color indexed="63"/>
      </left>
      <right style="medium"/>
      <top style="dashed">
        <color theme="0" tint="-0.14993000030517578"/>
      </top>
      <bottom style="dashed">
        <color theme="0" tint="-0.149959996342659"/>
      </bottom>
    </border>
    <border>
      <left>
        <color indexed="63"/>
      </left>
      <right>
        <color indexed="63"/>
      </right>
      <top style="medium"/>
      <bottom style="medium"/>
    </border>
    <border>
      <left>
        <color indexed="63"/>
      </left>
      <right style="thick">
        <color theme="3"/>
      </right>
      <top>
        <color indexed="63"/>
      </top>
      <bottom style="medium">
        <color theme="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58" fillId="0" borderId="0" applyNumberFormat="0" applyFill="0" applyBorder="0" applyAlignment="0" applyProtection="0"/>
    <xf numFmtId="164"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5"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250">
    <xf numFmtId="0" fontId="0" fillId="0" borderId="0" xfId="0" applyFont="1" applyAlignment="1">
      <alignment/>
    </xf>
    <xf numFmtId="0" fontId="60" fillId="0" borderId="0" xfId="0" applyFont="1" applyAlignment="1">
      <alignment/>
    </xf>
    <xf numFmtId="0" fontId="73" fillId="0" borderId="10" xfId="0" applyFont="1" applyBorder="1" applyAlignment="1">
      <alignment horizontal="justify" vertical="center"/>
    </xf>
    <xf numFmtId="0" fontId="73" fillId="0" borderId="10" xfId="0" applyFont="1" applyBorder="1" applyAlignment="1">
      <alignment vertic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3" fillId="0" borderId="0" xfId="0" applyFont="1" applyAlignment="1">
      <alignment/>
    </xf>
    <xf numFmtId="0" fontId="73" fillId="0" borderId="0" xfId="0" applyFont="1" applyAlignment="1">
      <alignment/>
    </xf>
    <xf numFmtId="0" fontId="73" fillId="0" borderId="0" xfId="0" applyFont="1" applyAlignment="1">
      <alignment vertical="center"/>
    </xf>
    <xf numFmtId="0" fontId="76" fillId="0" borderId="0" xfId="0" applyFont="1" applyBorder="1" applyAlignment="1">
      <alignment horizontal="left" vertical="center"/>
    </xf>
    <xf numFmtId="0" fontId="73" fillId="0" borderId="0" xfId="0" applyFont="1" applyBorder="1" applyAlignment="1">
      <alignment vertical="center"/>
    </xf>
    <xf numFmtId="0" fontId="77" fillId="0" borderId="0" xfId="0" applyFont="1" applyAlignment="1">
      <alignment vertical="top"/>
    </xf>
    <xf numFmtId="0" fontId="73" fillId="0" borderId="11" xfId="0" applyFont="1" applyBorder="1" applyAlignment="1">
      <alignment/>
    </xf>
    <xf numFmtId="0" fontId="73" fillId="0" borderId="12" xfId="0" applyFont="1" applyBorder="1" applyAlignment="1">
      <alignment/>
    </xf>
    <xf numFmtId="0" fontId="73" fillId="0" borderId="12" xfId="0" applyFont="1" applyBorder="1" applyAlignment="1">
      <alignment/>
    </xf>
    <xf numFmtId="0" fontId="73" fillId="0" borderId="13" xfId="0" applyFont="1" applyBorder="1" applyAlignment="1">
      <alignment/>
    </xf>
    <xf numFmtId="0" fontId="78" fillId="33" borderId="14" xfId="0" applyFont="1" applyFill="1" applyBorder="1" applyAlignment="1">
      <alignment horizontal="left" vertical="center" wrapText="1"/>
    </xf>
    <xf numFmtId="0" fontId="73" fillId="0" borderId="15" xfId="0" applyFont="1" applyBorder="1" applyAlignment="1">
      <alignment/>
    </xf>
    <xf numFmtId="0" fontId="73" fillId="0" borderId="0" xfId="0" applyFont="1" applyBorder="1" applyAlignment="1">
      <alignment/>
    </xf>
    <xf numFmtId="0" fontId="73" fillId="0" borderId="0" xfId="0" applyFont="1" applyBorder="1" applyAlignment="1">
      <alignment/>
    </xf>
    <xf numFmtId="0" fontId="73" fillId="0" borderId="14" xfId="0" applyFont="1" applyBorder="1" applyAlignment="1">
      <alignment/>
    </xf>
    <xf numFmtId="0" fontId="73" fillId="0" borderId="14" xfId="0" applyFont="1" applyBorder="1" applyAlignment="1">
      <alignment/>
    </xf>
    <xf numFmtId="0" fontId="79" fillId="0" borderId="0" xfId="0" applyFont="1" applyBorder="1" applyAlignment="1">
      <alignment horizontal="justify" vertical="center"/>
    </xf>
    <xf numFmtId="0" fontId="80" fillId="0" borderId="0" xfId="0" applyFont="1" applyBorder="1" applyAlignment="1">
      <alignment horizontal="justify" vertical="center"/>
    </xf>
    <xf numFmtId="0" fontId="81" fillId="0" borderId="14" xfId="48" applyFont="1" applyBorder="1" applyAlignment="1">
      <alignment horizontal="center" vertical="top" wrapText="1"/>
    </xf>
    <xf numFmtId="0" fontId="75" fillId="0" borderId="14" xfId="0" applyFont="1" applyBorder="1" applyAlignment="1">
      <alignment horizontal="center" vertical="center"/>
    </xf>
    <xf numFmtId="0" fontId="82" fillId="0" borderId="14" xfId="0" applyFont="1" applyFill="1" applyBorder="1" applyAlignment="1">
      <alignment vertical="center"/>
    </xf>
    <xf numFmtId="0" fontId="73" fillId="0" borderId="14" xfId="0" applyFont="1" applyFill="1" applyBorder="1" applyAlignment="1">
      <alignment vertical="center"/>
    </xf>
    <xf numFmtId="0" fontId="83" fillId="0" borderId="14" xfId="0" applyFont="1" applyFill="1" applyBorder="1" applyAlignment="1">
      <alignment vertical="center"/>
    </xf>
    <xf numFmtId="0" fontId="73" fillId="0" borderId="14" xfId="0" applyFont="1" applyBorder="1" applyAlignment="1">
      <alignment vertical="center"/>
    </xf>
    <xf numFmtId="0" fontId="73" fillId="0" borderId="0" xfId="0" applyFont="1" applyBorder="1" applyAlignment="1">
      <alignment horizontal="justify" vertical="center"/>
    </xf>
    <xf numFmtId="0" fontId="76" fillId="0" borderId="14" xfId="0" applyFont="1" applyBorder="1" applyAlignment="1">
      <alignment horizontal="left" vertical="center"/>
    </xf>
    <xf numFmtId="0" fontId="84" fillId="0" borderId="0" xfId="0" applyFont="1" applyBorder="1" applyAlignment="1">
      <alignment horizontal="center" vertical="center"/>
    </xf>
    <xf numFmtId="0" fontId="84" fillId="0" borderId="14" xfId="0" applyFont="1" applyBorder="1" applyAlignment="1">
      <alignment horizontal="center" vertical="center"/>
    </xf>
    <xf numFmtId="0" fontId="85" fillId="0" borderId="15" xfId="0" applyFont="1" applyBorder="1" applyAlignment="1">
      <alignment vertical="top"/>
    </xf>
    <xf numFmtId="0" fontId="86" fillId="0" borderId="0" xfId="0" applyFont="1" applyBorder="1" applyAlignment="1">
      <alignment horizontal="left" vertical="top" wrapText="1"/>
    </xf>
    <xf numFmtId="0" fontId="86" fillId="0" borderId="14" xfId="0" applyFont="1" applyBorder="1" applyAlignment="1">
      <alignment horizontal="left" vertical="top" wrapText="1"/>
    </xf>
    <xf numFmtId="0" fontId="87" fillId="0" borderId="15" xfId="0" applyFont="1" applyBorder="1" applyAlignment="1">
      <alignment horizontal="left" vertical="top" wrapText="1"/>
    </xf>
    <xf numFmtId="0" fontId="87" fillId="0" borderId="0" xfId="0" applyFont="1" applyBorder="1" applyAlignment="1">
      <alignment horizontal="left" vertical="top" wrapText="1"/>
    </xf>
    <xf numFmtId="0" fontId="87" fillId="0" borderId="14" xfId="0" applyFont="1" applyBorder="1" applyAlignment="1">
      <alignment horizontal="left" vertical="top" wrapText="1"/>
    </xf>
    <xf numFmtId="0" fontId="88" fillId="0" borderId="0" xfId="0" applyFont="1" applyBorder="1" applyAlignment="1">
      <alignment/>
    </xf>
    <xf numFmtId="0" fontId="89" fillId="0" borderId="0" xfId="0" applyFont="1" applyBorder="1" applyAlignment="1">
      <alignment/>
    </xf>
    <xf numFmtId="0" fontId="73" fillId="0" borderId="0" xfId="0" applyFont="1" applyBorder="1" applyAlignment="1">
      <alignment horizontal="right"/>
    </xf>
    <xf numFmtId="3" fontId="84" fillId="0" borderId="0" xfId="0" applyNumberFormat="1" applyFont="1" applyFill="1" applyBorder="1" applyAlignment="1">
      <alignment/>
    </xf>
    <xf numFmtId="0" fontId="73" fillId="34" borderId="0" xfId="0" applyFont="1" applyFill="1" applyBorder="1" applyAlignment="1">
      <alignment/>
    </xf>
    <xf numFmtId="0" fontId="73" fillId="0" borderId="0" xfId="0" applyFont="1" applyFill="1" applyBorder="1" applyAlignment="1">
      <alignment/>
    </xf>
    <xf numFmtId="186" fontId="90" fillId="0" borderId="0" xfId="0" applyNumberFormat="1" applyFont="1" applyFill="1" applyBorder="1" applyAlignment="1">
      <alignment vertical="top"/>
    </xf>
    <xf numFmtId="0" fontId="90" fillId="0" borderId="0" xfId="0" applyFont="1" applyBorder="1" applyAlignment="1">
      <alignment vertical="top"/>
    </xf>
    <xf numFmtId="0" fontId="76" fillId="35" borderId="0" xfId="0" applyFont="1" applyFill="1" applyBorder="1" applyAlignment="1">
      <alignment/>
    </xf>
    <xf numFmtId="0" fontId="73" fillId="35" borderId="0" xfId="0" applyFont="1" applyFill="1" applyBorder="1" applyAlignment="1">
      <alignment/>
    </xf>
    <xf numFmtId="7" fontId="82" fillId="35" borderId="0" xfId="47" applyNumberFormat="1" applyFont="1" applyFill="1" applyBorder="1" applyAlignment="1">
      <alignment horizontal="right"/>
    </xf>
    <xf numFmtId="2" fontId="73" fillId="0" borderId="0" xfId="0" applyNumberFormat="1" applyFont="1" applyAlignment="1">
      <alignment/>
    </xf>
    <xf numFmtId="171" fontId="84" fillId="30" borderId="16" xfId="0" applyNumberFormat="1" applyFont="1" applyFill="1" applyBorder="1" applyAlignment="1">
      <alignment vertical="center"/>
    </xf>
    <xf numFmtId="174" fontId="73" fillId="0" borderId="0" xfId="0" applyNumberFormat="1" applyFont="1" applyBorder="1" applyAlignment="1">
      <alignment/>
    </xf>
    <xf numFmtId="0" fontId="90" fillId="0" borderId="0" xfId="0" applyFont="1" applyBorder="1" applyAlignment="1">
      <alignment/>
    </xf>
    <xf numFmtId="0" fontId="89" fillId="36" borderId="0" xfId="0" applyFont="1" applyFill="1" applyBorder="1" applyAlignment="1">
      <alignment/>
    </xf>
    <xf numFmtId="0" fontId="73" fillId="36" borderId="0" xfId="0" applyFont="1" applyFill="1" applyBorder="1" applyAlignment="1">
      <alignment/>
    </xf>
    <xf numFmtId="0" fontId="91" fillId="0" borderId="0" xfId="0" applyFont="1" applyBorder="1" applyAlignment="1">
      <alignment/>
    </xf>
    <xf numFmtId="0" fontId="84" fillId="0" borderId="0" xfId="0" applyFont="1" applyAlignment="1">
      <alignment/>
    </xf>
    <xf numFmtId="0" fontId="92" fillId="0" borderId="15" xfId="0" applyFont="1" applyBorder="1" applyAlignment="1">
      <alignment vertical="top"/>
    </xf>
    <xf numFmtId="0" fontId="84" fillId="0" borderId="15" xfId="0" applyFont="1" applyBorder="1" applyAlignment="1">
      <alignment/>
    </xf>
    <xf numFmtId="0" fontId="84" fillId="0" borderId="17" xfId="0" applyFont="1" applyBorder="1" applyAlignment="1">
      <alignment horizontal="justify" vertical="center"/>
    </xf>
    <xf numFmtId="0" fontId="84" fillId="0" borderId="14" xfId="0" applyFont="1" applyFill="1" applyBorder="1" applyAlignment="1">
      <alignment horizontal="center" vertical="center"/>
    </xf>
    <xf numFmtId="14" fontId="84" fillId="30" borderId="18" xfId="0" applyNumberFormat="1" applyFont="1" applyFill="1" applyBorder="1" applyAlignment="1">
      <alignment vertical="center"/>
    </xf>
    <xf numFmtId="0" fontId="84" fillId="0" borderId="0" xfId="0" applyFont="1" applyBorder="1" applyAlignment="1">
      <alignment vertical="center"/>
    </xf>
    <xf numFmtId="0" fontId="84" fillId="0" borderId="19" xfId="0" applyFont="1" applyBorder="1" applyAlignment="1">
      <alignment vertical="center"/>
    </xf>
    <xf numFmtId="0" fontId="84" fillId="0" borderId="14" xfId="0" applyFont="1" applyFill="1" applyBorder="1" applyAlignment="1">
      <alignment vertical="center"/>
    </xf>
    <xf numFmtId="3" fontId="84" fillId="30" borderId="20" xfId="0" applyNumberFormat="1" applyFont="1" applyFill="1" applyBorder="1" applyAlignment="1">
      <alignment vertical="center"/>
    </xf>
    <xf numFmtId="182" fontId="84" fillId="0" borderId="0" xfId="0" applyNumberFormat="1" applyFont="1" applyBorder="1" applyAlignment="1">
      <alignment horizontal="left" vertical="center" indent="1"/>
    </xf>
    <xf numFmtId="182" fontId="84" fillId="0" borderId="19" xfId="0" applyNumberFormat="1" applyFont="1" applyBorder="1" applyAlignment="1">
      <alignment horizontal="left" vertical="center" indent="1"/>
    </xf>
    <xf numFmtId="182" fontId="84" fillId="0" borderId="14" xfId="0" applyNumberFormat="1" applyFont="1" applyFill="1" applyBorder="1" applyAlignment="1">
      <alignment horizontal="left" vertical="center" indent="1"/>
    </xf>
    <xf numFmtId="2" fontId="84" fillId="30" borderId="20" xfId="0" applyNumberFormat="1" applyFont="1" applyFill="1" applyBorder="1" applyAlignment="1">
      <alignment horizontal="right" vertical="center"/>
    </xf>
    <xf numFmtId="0" fontId="84" fillId="0" borderId="14" xfId="0" applyFont="1" applyFill="1" applyBorder="1" applyAlignment="1">
      <alignment horizontal="left" vertical="center" indent="1"/>
    </xf>
    <xf numFmtId="4" fontId="84" fillId="30" borderId="20" xfId="0" applyNumberFormat="1" applyFont="1" applyFill="1" applyBorder="1" applyAlignment="1">
      <alignment horizontal="right" vertical="center"/>
    </xf>
    <xf numFmtId="0" fontId="84" fillId="30" borderId="20" xfId="0" applyFont="1" applyFill="1" applyBorder="1" applyAlignment="1">
      <alignment vertical="center"/>
    </xf>
    <xf numFmtId="0" fontId="84" fillId="0" borderId="0" xfId="0" applyFont="1" applyBorder="1" applyAlignment="1">
      <alignment horizontal="left" vertical="center" indent="1"/>
    </xf>
    <xf numFmtId="0" fontId="84" fillId="0" borderId="19" xfId="0" applyFont="1" applyBorder="1" applyAlignment="1">
      <alignment horizontal="left" vertical="center" indent="1"/>
    </xf>
    <xf numFmtId="179" fontId="84" fillId="30" borderId="20" xfId="0" applyNumberFormat="1" applyFont="1" applyFill="1" applyBorder="1" applyAlignment="1">
      <alignment vertical="center"/>
    </xf>
    <xf numFmtId="181" fontId="93" fillId="0" borderId="14" xfId="0" applyNumberFormat="1" applyFont="1" applyFill="1" applyBorder="1" applyAlignment="1">
      <alignment horizontal="left" vertical="center" indent="1"/>
    </xf>
    <xf numFmtId="183" fontId="84" fillId="30" borderId="20" xfId="0" applyNumberFormat="1" applyFont="1" applyFill="1" applyBorder="1" applyAlignment="1">
      <alignment horizontal="right" vertical="center"/>
    </xf>
    <xf numFmtId="0" fontId="93" fillId="0" borderId="0" xfId="0" applyFont="1" applyBorder="1" applyAlignment="1">
      <alignment horizontal="center" vertical="center"/>
    </xf>
    <xf numFmtId="171" fontId="84" fillId="0" borderId="14" xfId="0" applyNumberFormat="1" applyFont="1" applyFill="1" applyBorder="1" applyAlignment="1">
      <alignment vertical="center"/>
    </xf>
    <xf numFmtId="0" fontId="84" fillId="0" borderId="21" xfId="0" applyFont="1" applyBorder="1" applyAlignment="1">
      <alignment horizontal="justify" vertical="center"/>
    </xf>
    <xf numFmtId="0" fontId="84" fillId="30" borderId="22" xfId="0" applyFont="1" applyFill="1" applyBorder="1" applyAlignment="1">
      <alignment horizontal="right" vertical="center"/>
    </xf>
    <xf numFmtId="0" fontId="84" fillId="0" borderId="14" xfId="0" applyFont="1" applyBorder="1" applyAlignment="1">
      <alignment horizontal="left" vertical="center" indent="1"/>
    </xf>
    <xf numFmtId="3" fontId="84" fillId="0" borderId="14" xfId="0" applyNumberFormat="1" applyFont="1" applyFill="1" applyBorder="1" applyAlignment="1">
      <alignment horizontal="center" vertical="center"/>
    </xf>
    <xf numFmtId="3" fontId="84" fillId="30" borderId="22" xfId="0" applyNumberFormat="1" applyFont="1" applyFill="1" applyBorder="1" applyAlignment="1">
      <alignment vertical="center"/>
    </xf>
    <xf numFmtId="0" fontId="92" fillId="0" borderId="23" xfId="0" applyFont="1" applyBorder="1" applyAlignment="1">
      <alignment vertical="top"/>
    </xf>
    <xf numFmtId="0" fontId="87" fillId="0" borderId="12" xfId="0" applyFont="1" applyBorder="1" applyAlignment="1">
      <alignment vertical="center"/>
    </xf>
    <xf numFmtId="0" fontId="73" fillId="0" borderId="13" xfId="0" applyFont="1" applyBorder="1" applyAlignment="1">
      <alignment/>
    </xf>
    <xf numFmtId="0" fontId="88" fillId="0" borderId="15" xfId="0" applyFont="1" applyBorder="1" applyAlignment="1">
      <alignment/>
    </xf>
    <xf numFmtId="0" fontId="89" fillId="0" borderId="15" xfId="0" applyFont="1" applyBorder="1" applyAlignment="1">
      <alignment/>
    </xf>
    <xf numFmtId="0" fontId="73" fillId="0" borderId="0" xfId="0" applyFont="1" applyBorder="1" applyAlignment="1">
      <alignment horizontal="left" indent="1"/>
    </xf>
    <xf numFmtId="0" fontId="73" fillId="0" borderId="0" xfId="0" applyFont="1" applyFill="1" applyBorder="1" applyAlignment="1">
      <alignment horizontal="left" indent="1"/>
    </xf>
    <xf numFmtId="0" fontId="76" fillId="0" borderId="15" xfId="0" applyFont="1" applyFill="1" applyBorder="1" applyAlignment="1">
      <alignment/>
    </xf>
    <xf numFmtId="0" fontId="91" fillId="0" borderId="15" xfId="0" applyFont="1" applyBorder="1" applyAlignment="1">
      <alignment horizontal="left" indent="1"/>
    </xf>
    <xf numFmtId="174" fontId="73" fillId="0" borderId="24" xfId="0" applyNumberFormat="1" applyFont="1" applyBorder="1" applyAlignment="1">
      <alignment/>
    </xf>
    <xf numFmtId="174" fontId="73" fillId="0" borderId="24" xfId="0" applyNumberFormat="1" applyFont="1" applyFill="1" applyBorder="1" applyAlignment="1">
      <alignment/>
    </xf>
    <xf numFmtId="0" fontId="88" fillId="0" borderId="15" xfId="0" applyFont="1" applyBorder="1" applyAlignment="1">
      <alignment horizontal="left" indent="1"/>
    </xf>
    <xf numFmtId="0" fontId="88" fillId="0" borderId="0" xfId="0" applyFont="1" applyBorder="1" applyAlignment="1">
      <alignment horizontal="left" indent="1"/>
    </xf>
    <xf numFmtId="0" fontId="94" fillId="33" borderId="0" xfId="0" applyFont="1" applyFill="1" applyBorder="1" applyAlignment="1">
      <alignment/>
    </xf>
    <xf numFmtId="0" fontId="95" fillId="33" borderId="0" xfId="0" applyFont="1" applyFill="1" applyBorder="1" applyAlignment="1">
      <alignment/>
    </xf>
    <xf numFmtId="0" fontId="96" fillId="33" borderId="0" xfId="0" applyFont="1" applyFill="1" applyBorder="1" applyAlignment="1">
      <alignment vertical="center"/>
    </xf>
    <xf numFmtId="0" fontId="78" fillId="33" borderId="15" xfId="0" applyFont="1" applyFill="1" applyBorder="1" applyAlignment="1">
      <alignment vertical="center"/>
    </xf>
    <xf numFmtId="0" fontId="88" fillId="0" borderId="15" xfId="0" applyFont="1" applyBorder="1" applyAlignment="1">
      <alignment/>
    </xf>
    <xf numFmtId="0" fontId="88" fillId="0" borderId="0" xfId="0" applyFont="1" applyBorder="1" applyAlignment="1">
      <alignment/>
    </xf>
    <xf numFmtId="0" fontId="88" fillId="0" borderId="15" xfId="0" applyFont="1" applyBorder="1" applyAlignment="1">
      <alignment horizontal="left"/>
    </xf>
    <xf numFmtId="0" fontId="73" fillId="0" borderId="15" xfId="0" applyFont="1" applyBorder="1" applyAlignment="1">
      <alignment horizontal="left"/>
    </xf>
    <xf numFmtId="0" fontId="73" fillId="0" borderId="15" xfId="0" applyFont="1" applyFill="1" applyBorder="1" applyAlignment="1">
      <alignment horizontal="left"/>
    </xf>
    <xf numFmtId="0" fontId="88" fillId="0" borderId="0" xfId="0" applyFont="1" applyBorder="1" applyAlignment="1">
      <alignment horizontal="left"/>
    </xf>
    <xf numFmtId="0" fontId="73" fillId="0" borderId="0" xfId="0" applyFont="1" applyBorder="1" applyAlignment="1">
      <alignment horizontal="left"/>
    </xf>
    <xf numFmtId="0" fontId="73" fillId="0" borderId="0" xfId="0" applyFont="1" applyFill="1" applyBorder="1" applyAlignment="1">
      <alignment horizontal="left"/>
    </xf>
    <xf numFmtId="2" fontId="73" fillId="30" borderId="25" xfId="0" applyNumberFormat="1" applyFont="1" applyFill="1" applyBorder="1" applyAlignment="1">
      <alignment/>
    </xf>
    <xf numFmtId="0" fontId="73" fillId="30" borderId="25" xfId="0" applyFont="1" applyFill="1" applyBorder="1" applyAlignment="1">
      <alignment horizontal="right"/>
    </xf>
    <xf numFmtId="14" fontId="10" fillId="30" borderId="25" xfId="0" applyNumberFormat="1" applyFont="1" applyFill="1" applyBorder="1" applyAlignment="1">
      <alignment/>
    </xf>
    <xf numFmtId="3" fontId="73" fillId="30" borderId="25" xfId="0" applyNumberFormat="1" applyFont="1" applyFill="1" applyBorder="1" applyAlignment="1">
      <alignment/>
    </xf>
    <xf numFmtId="183" fontId="73" fillId="30" borderId="25" xfId="0" applyNumberFormat="1" applyFont="1" applyFill="1" applyBorder="1" applyAlignment="1">
      <alignment/>
    </xf>
    <xf numFmtId="9" fontId="73" fillId="30" borderId="25" xfId="0" applyNumberFormat="1" applyFont="1" applyFill="1" applyBorder="1" applyAlignment="1">
      <alignment/>
    </xf>
    <xf numFmtId="3" fontId="73" fillId="0" borderId="0" xfId="0" applyNumberFormat="1" applyFont="1" applyFill="1" applyBorder="1" applyAlignment="1">
      <alignment horizontal="right"/>
    </xf>
    <xf numFmtId="0" fontId="84" fillId="0" borderId="0" xfId="0" applyFont="1" applyBorder="1" applyAlignment="1">
      <alignment/>
    </xf>
    <xf numFmtId="0" fontId="97" fillId="0" borderId="0" xfId="48" applyFont="1" applyBorder="1" applyAlignment="1">
      <alignment/>
    </xf>
    <xf numFmtId="2" fontId="73" fillId="0" borderId="12" xfId="0" applyNumberFormat="1" applyFont="1" applyBorder="1" applyAlignment="1">
      <alignment/>
    </xf>
    <xf numFmtId="2" fontId="73" fillId="0" borderId="24" xfId="0" applyNumberFormat="1" applyFont="1" applyBorder="1" applyAlignment="1">
      <alignment/>
    </xf>
    <xf numFmtId="2" fontId="73" fillId="0" borderId="0" xfId="0" applyNumberFormat="1" applyFont="1" applyBorder="1" applyAlignment="1">
      <alignment/>
    </xf>
    <xf numFmtId="2" fontId="95" fillId="33" borderId="0" xfId="0" applyNumberFormat="1" applyFont="1" applyFill="1" applyBorder="1" applyAlignment="1">
      <alignment/>
    </xf>
    <xf numFmtId="2" fontId="84" fillId="0" borderId="0" xfId="0" applyNumberFormat="1" applyFont="1" applyFill="1" applyBorder="1" applyAlignment="1">
      <alignment/>
    </xf>
    <xf numFmtId="2" fontId="73" fillId="0" borderId="0" xfId="0" applyNumberFormat="1" applyFont="1" applyFill="1" applyAlignment="1">
      <alignment/>
    </xf>
    <xf numFmtId="14" fontId="73" fillId="30" borderId="25" xfId="0" applyNumberFormat="1" applyFont="1" applyFill="1" applyBorder="1" applyAlignment="1">
      <alignment horizontal="left"/>
    </xf>
    <xf numFmtId="0" fontId="93" fillId="0" borderId="0" xfId="0" applyFont="1" applyBorder="1" applyAlignment="1">
      <alignment horizontal="right"/>
    </xf>
    <xf numFmtId="2" fontId="73" fillId="30" borderId="26" xfId="0" applyNumberFormat="1" applyFont="1" applyFill="1" applyBorder="1" applyAlignment="1">
      <alignment/>
    </xf>
    <xf numFmtId="4" fontId="73" fillId="30" borderId="25" xfId="0" applyNumberFormat="1" applyFont="1" applyFill="1" applyBorder="1" applyAlignment="1">
      <alignment horizontal="right"/>
    </xf>
    <xf numFmtId="186" fontId="90" fillId="0" borderId="0" xfId="0" applyNumberFormat="1" applyFont="1" applyBorder="1" applyAlignment="1">
      <alignment horizontal="right"/>
    </xf>
    <xf numFmtId="7" fontId="73" fillId="0" borderId="0" xfId="0" applyNumberFormat="1" applyFont="1" applyBorder="1" applyAlignment="1">
      <alignment/>
    </xf>
    <xf numFmtId="174" fontId="73" fillId="0" borderId="0" xfId="0" applyNumberFormat="1" applyFont="1" applyFill="1" applyBorder="1" applyAlignment="1">
      <alignment/>
    </xf>
    <xf numFmtId="0" fontId="7" fillId="0" borderId="0" xfId="0" applyFont="1" applyBorder="1" applyAlignment="1">
      <alignment/>
    </xf>
    <xf numFmtId="0" fontId="90" fillId="0" borderId="0" xfId="0" applyFont="1" applyBorder="1" applyAlignment="1">
      <alignment vertical="center"/>
    </xf>
    <xf numFmtId="186" fontId="90" fillId="0" borderId="0" xfId="0" applyNumberFormat="1" applyFont="1" applyBorder="1" applyAlignment="1">
      <alignment horizontal="right" vertical="center"/>
    </xf>
    <xf numFmtId="0" fontId="98" fillId="0" borderId="0" xfId="0" applyFont="1" applyBorder="1" applyAlignment="1">
      <alignment/>
    </xf>
    <xf numFmtId="0" fontId="99" fillId="0" borderId="0" xfId="48" applyFont="1" applyBorder="1" applyAlignment="1">
      <alignment horizontal="left" vertical="top" wrapText="1"/>
    </xf>
    <xf numFmtId="2" fontId="90" fillId="0" borderId="27" xfId="0" applyNumberFormat="1" applyFont="1" applyBorder="1" applyAlignment="1">
      <alignment/>
    </xf>
    <xf numFmtId="0" fontId="90" fillId="0" borderId="23" xfId="0" applyFont="1" applyBorder="1" applyAlignment="1">
      <alignment vertical="top"/>
    </xf>
    <xf numFmtId="0" fontId="88" fillId="35" borderId="0" xfId="0" applyFont="1" applyFill="1" applyBorder="1" applyAlignment="1">
      <alignment/>
    </xf>
    <xf numFmtId="0" fontId="73" fillId="0" borderId="0" xfId="0" applyFont="1" applyBorder="1" applyAlignment="1">
      <alignment wrapText="1"/>
    </xf>
    <xf numFmtId="2" fontId="73" fillId="0" borderId="24" xfId="0" applyNumberFormat="1" applyFont="1" applyBorder="1" applyAlignment="1">
      <alignment wrapText="1"/>
    </xf>
    <xf numFmtId="2" fontId="73" fillId="0" borderId="0" xfId="0" applyNumberFormat="1" applyFont="1" applyAlignment="1">
      <alignment wrapText="1"/>
    </xf>
    <xf numFmtId="0" fontId="73" fillId="0" borderId="0" xfId="0" applyFont="1" applyBorder="1" applyAlignment="1">
      <alignment horizontal="left" wrapText="1"/>
    </xf>
    <xf numFmtId="0" fontId="78" fillId="33" borderId="28" xfId="0" applyFont="1" applyFill="1" applyBorder="1" applyAlignment="1">
      <alignment vertical="center"/>
    </xf>
    <xf numFmtId="0" fontId="96" fillId="33" borderId="29" xfId="0" applyFont="1" applyFill="1" applyBorder="1" applyAlignment="1">
      <alignment vertical="center"/>
    </xf>
    <xf numFmtId="0" fontId="94" fillId="33" borderId="29" xfId="0" applyFont="1" applyFill="1" applyBorder="1" applyAlignment="1">
      <alignment/>
    </xf>
    <xf numFmtId="0" fontId="95" fillId="33" borderId="29" xfId="0" applyFont="1" applyFill="1" applyBorder="1" applyAlignment="1">
      <alignment/>
    </xf>
    <xf numFmtId="2" fontId="95" fillId="33" borderId="30" xfId="0" applyNumberFormat="1" applyFont="1" applyFill="1" applyBorder="1" applyAlignment="1">
      <alignment/>
    </xf>
    <xf numFmtId="0" fontId="88" fillId="0" borderId="24" xfId="0" applyFont="1" applyBorder="1" applyAlignment="1">
      <alignment/>
    </xf>
    <xf numFmtId="2" fontId="73" fillId="0" borderId="27" xfId="0" applyNumberFormat="1" applyFont="1" applyBorder="1" applyAlignment="1">
      <alignment/>
    </xf>
    <xf numFmtId="0" fontId="73" fillId="0" borderId="24" xfId="0" applyFont="1" applyBorder="1" applyAlignment="1">
      <alignment/>
    </xf>
    <xf numFmtId="0" fontId="100" fillId="0" borderId="0" xfId="0" applyFont="1" applyBorder="1" applyAlignment="1">
      <alignment horizontal="left" vertical="center" readingOrder="1"/>
    </xf>
    <xf numFmtId="0" fontId="101" fillId="0" borderId="0" xfId="0" applyFont="1" applyBorder="1" applyAlignment="1">
      <alignment horizontal="left" vertical="center" readingOrder="1"/>
    </xf>
    <xf numFmtId="0" fontId="73" fillId="0" borderId="27" xfId="0" applyFont="1" applyBorder="1" applyAlignment="1">
      <alignment/>
    </xf>
    <xf numFmtId="0" fontId="73" fillId="0" borderId="24" xfId="0" applyFont="1" applyBorder="1" applyAlignment="1">
      <alignment wrapText="1"/>
    </xf>
    <xf numFmtId="0" fontId="73" fillId="0" borderId="27" xfId="0" applyFont="1" applyBorder="1" applyAlignment="1">
      <alignment wrapText="1"/>
    </xf>
    <xf numFmtId="0" fontId="73" fillId="0" borderId="31" xfId="0" applyFont="1" applyBorder="1" applyAlignment="1">
      <alignment/>
    </xf>
    <xf numFmtId="0" fontId="73" fillId="0" borderId="32" xfId="0" applyFont="1" applyBorder="1" applyAlignment="1">
      <alignment/>
    </xf>
    <xf numFmtId="0" fontId="73" fillId="0" borderId="33" xfId="0" applyFont="1" applyBorder="1" applyAlignment="1">
      <alignment/>
    </xf>
    <xf numFmtId="0" fontId="78" fillId="33" borderId="29" xfId="0" applyFont="1" applyFill="1" applyBorder="1" applyAlignment="1">
      <alignment vertical="center"/>
    </xf>
    <xf numFmtId="0" fontId="88" fillId="2" borderId="0" xfId="0" applyFont="1" applyFill="1" applyBorder="1" applyAlignment="1">
      <alignment/>
    </xf>
    <xf numFmtId="0" fontId="73" fillId="2" borderId="0" xfId="0" applyFont="1" applyFill="1" applyBorder="1" applyAlignment="1">
      <alignment/>
    </xf>
    <xf numFmtId="0" fontId="63" fillId="0" borderId="0" xfId="48" applyAlignment="1">
      <alignment/>
    </xf>
    <xf numFmtId="0" fontId="102" fillId="0" borderId="0" xfId="0" applyFont="1" applyFill="1" applyAlignment="1">
      <alignment/>
    </xf>
    <xf numFmtId="3" fontId="88" fillId="2" borderId="0" xfId="0" applyNumberFormat="1" applyFont="1" applyFill="1" applyBorder="1" applyAlignment="1">
      <alignment horizontal="right"/>
    </xf>
    <xf numFmtId="193" fontId="88" fillId="2" borderId="0" xfId="0" applyNumberFormat="1" applyFont="1" applyFill="1" applyBorder="1" applyAlignment="1">
      <alignment horizontal="right"/>
    </xf>
    <xf numFmtId="2" fontId="88" fillId="2" borderId="0" xfId="0" applyNumberFormat="1" applyFont="1" applyFill="1" applyBorder="1" applyAlignment="1">
      <alignment horizontal="right"/>
    </xf>
    <xf numFmtId="3" fontId="88" fillId="2" borderId="31" xfId="0" applyNumberFormat="1" applyFont="1" applyFill="1" applyBorder="1" applyAlignment="1">
      <alignment horizontal="right"/>
    </xf>
    <xf numFmtId="192" fontId="73" fillId="2" borderId="0" xfId="0" applyNumberFormat="1" applyFont="1" applyFill="1" applyBorder="1" applyAlignment="1">
      <alignment horizontal="left"/>
    </xf>
    <xf numFmtId="191" fontId="73" fillId="2" borderId="0" xfId="0" applyNumberFormat="1" applyFont="1" applyFill="1" applyBorder="1" applyAlignment="1">
      <alignment horizontal="left"/>
    </xf>
    <xf numFmtId="189" fontId="73" fillId="2" borderId="0" xfId="0" applyNumberFormat="1" applyFont="1" applyFill="1" applyBorder="1" applyAlignment="1">
      <alignment horizontal="left"/>
    </xf>
    <xf numFmtId="192" fontId="73" fillId="2" borderId="33" xfId="0" applyNumberFormat="1" applyFont="1" applyFill="1" applyBorder="1" applyAlignment="1">
      <alignment horizontal="left"/>
    </xf>
    <xf numFmtId="0" fontId="63" fillId="2" borderId="0" xfId="48" applyFill="1" applyBorder="1" applyAlignment="1">
      <alignment/>
    </xf>
    <xf numFmtId="2" fontId="103" fillId="0" borderId="0" xfId="0" applyNumberFormat="1" applyFont="1" applyBorder="1" applyAlignment="1">
      <alignment vertical="top" wrapText="1"/>
    </xf>
    <xf numFmtId="0" fontId="89" fillId="35" borderId="0" xfId="0" applyFont="1" applyFill="1" applyBorder="1" applyAlignment="1">
      <alignment/>
    </xf>
    <xf numFmtId="0" fontId="104" fillId="35" borderId="0" xfId="0" applyFont="1" applyFill="1" applyBorder="1" applyAlignment="1">
      <alignment/>
    </xf>
    <xf numFmtId="174" fontId="73" fillId="0" borderId="0" xfId="0" applyNumberFormat="1" applyFont="1" applyAlignment="1">
      <alignment/>
    </xf>
    <xf numFmtId="174" fontId="84" fillId="0" borderId="0" xfId="0" applyNumberFormat="1" applyFont="1" applyFill="1" applyBorder="1" applyAlignment="1">
      <alignment/>
    </xf>
    <xf numFmtId="174" fontId="84" fillId="0" borderId="0" xfId="0" applyNumberFormat="1" applyFont="1" applyFill="1" applyAlignment="1">
      <alignment/>
    </xf>
    <xf numFmtId="0" fontId="84" fillId="0" borderId="10" xfId="0" applyFont="1" applyBorder="1" applyAlignment="1">
      <alignment horizontal="left" vertical="center" indent="1"/>
    </xf>
    <xf numFmtId="0" fontId="84" fillId="0" borderId="34" xfId="0" applyFont="1" applyBorder="1" applyAlignment="1">
      <alignment horizontal="left" vertical="center" indent="1"/>
    </xf>
    <xf numFmtId="0" fontId="82" fillId="0" borderId="15" xfId="0" applyFont="1" applyBorder="1" applyAlignment="1">
      <alignment horizontal="left" vertical="top"/>
    </xf>
    <xf numFmtId="0" fontId="82" fillId="0" borderId="0" xfId="0" applyFont="1" applyBorder="1" applyAlignment="1">
      <alignment horizontal="left" vertical="top"/>
    </xf>
    <xf numFmtId="0" fontId="82" fillId="0" borderId="14" xfId="0" applyFont="1" applyBorder="1" applyAlignment="1">
      <alignment horizontal="left" vertical="top"/>
    </xf>
    <xf numFmtId="0" fontId="105" fillId="0" borderId="15" xfId="0" applyFont="1" applyBorder="1" applyAlignment="1">
      <alignment horizontal="left" vertical="top" wrapText="1"/>
    </xf>
    <xf numFmtId="0" fontId="105" fillId="0" borderId="0" xfId="0" applyFont="1" applyBorder="1" applyAlignment="1">
      <alignment horizontal="left" vertical="top" wrapText="1"/>
    </xf>
    <xf numFmtId="0" fontId="105" fillId="0" borderId="14" xfId="0" applyFont="1" applyBorder="1" applyAlignment="1">
      <alignment horizontal="left" vertical="top" wrapText="1"/>
    </xf>
    <xf numFmtId="0" fontId="76" fillId="0" borderId="15" xfId="0" applyFont="1" applyBorder="1" applyAlignment="1">
      <alignment horizontal="left" vertical="center"/>
    </xf>
    <xf numFmtId="0" fontId="76" fillId="0" borderId="0" xfId="0" applyFont="1" applyBorder="1" applyAlignment="1">
      <alignment horizontal="left" vertical="center"/>
    </xf>
    <xf numFmtId="0" fontId="76" fillId="0" borderId="14" xfId="0" applyFont="1" applyBorder="1" applyAlignment="1">
      <alignment horizontal="left" vertical="center"/>
    </xf>
    <xf numFmtId="0" fontId="106" fillId="0" borderId="15" xfId="0" applyFont="1" applyBorder="1" applyAlignment="1">
      <alignment horizontal="left" vertical="top" wrapText="1"/>
    </xf>
    <xf numFmtId="0" fontId="106" fillId="0" borderId="0" xfId="0" applyFont="1" applyBorder="1" applyAlignment="1">
      <alignment horizontal="left" vertical="top" wrapText="1"/>
    </xf>
    <xf numFmtId="0" fontId="106" fillId="0" borderId="14" xfId="0" applyFont="1" applyBorder="1" applyAlignment="1">
      <alignment horizontal="left" vertical="top" wrapText="1"/>
    </xf>
    <xf numFmtId="0" fontId="107" fillId="0" borderId="15" xfId="0" applyFont="1" applyBorder="1" applyAlignment="1">
      <alignment horizontal="left" vertical="top" wrapText="1"/>
    </xf>
    <xf numFmtId="0" fontId="107" fillId="0" borderId="0" xfId="0" applyFont="1" applyBorder="1" applyAlignment="1">
      <alignment horizontal="left" vertical="top" wrapText="1"/>
    </xf>
    <xf numFmtId="0" fontId="107" fillId="0" borderId="14" xfId="0" applyFont="1" applyBorder="1" applyAlignment="1">
      <alignment horizontal="left" vertical="top" wrapText="1"/>
    </xf>
    <xf numFmtId="0" fontId="107" fillId="0" borderId="23" xfId="0" applyFont="1" applyBorder="1" applyAlignment="1">
      <alignment horizontal="left" vertical="top" wrapText="1"/>
    </xf>
    <xf numFmtId="0" fontId="107" fillId="0" borderId="35" xfId="0" applyFont="1" applyBorder="1" applyAlignment="1">
      <alignment horizontal="left" vertical="top" wrapText="1"/>
    </xf>
    <xf numFmtId="0" fontId="107" fillId="0" borderId="36" xfId="0" applyFont="1" applyBorder="1" applyAlignment="1">
      <alignment horizontal="left" vertical="top" wrapText="1"/>
    </xf>
    <xf numFmtId="3" fontId="84" fillId="30" borderId="37" xfId="0" applyNumberFormat="1" applyFont="1" applyFill="1" applyBorder="1" applyAlignment="1">
      <alignment horizontal="center" vertical="center"/>
    </xf>
    <xf numFmtId="3" fontId="84" fillId="30" borderId="38" xfId="0" applyNumberFormat="1" applyFont="1" applyFill="1" applyBorder="1" applyAlignment="1">
      <alignment horizontal="center" vertical="center"/>
    </xf>
    <xf numFmtId="3" fontId="84" fillId="30" borderId="39" xfId="0" applyNumberFormat="1" applyFont="1" applyFill="1" applyBorder="1" applyAlignment="1">
      <alignment horizontal="center" vertical="center"/>
    </xf>
    <xf numFmtId="0" fontId="84" fillId="0" borderId="0" xfId="0" applyFont="1" applyBorder="1" applyAlignment="1">
      <alignment horizontal="left" vertical="center" wrapText="1"/>
    </xf>
    <xf numFmtId="0" fontId="84"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84" fillId="0" borderId="0" xfId="0" applyFont="1" applyBorder="1" applyAlignment="1">
      <alignment horizontal="left" vertical="top" wrapText="1"/>
    </xf>
    <xf numFmtId="0" fontId="84" fillId="0" borderId="14" xfId="0" applyFont="1" applyBorder="1" applyAlignment="1">
      <alignment horizontal="left" vertical="top" wrapText="1"/>
    </xf>
    <xf numFmtId="0" fontId="83" fillId="37" borderId="40" xfId="0" applyFont="1" applyFill="1" applyBorder="1" applyAlignment="1">
      <alignment vertical="center"/>
    </xf>
    <xf numFmtId="0" fontId="83" fillId="37" borderId="41" xfId="0" applyFont="1" applyFill="1" applyBorder="1" applyAlignment="1">
      <alignment vertical="center"/>
    </xf>
    <xf numFmtId="0" fontId="83" fillId="37" borderId="42" xfId="0" applyFont="1" applyFill="1" applyBorder="1" applyAlignment="1">
      <alignment vertical="center"/>
    </xf>
    <xf numFmtId="181" fontId="93" fillId="0" borderId="0" xfId="0" applyNumberFormat="1" applyFont="1" applyBorder="1" applyAlignment="1">
      <alignment horizontal="left" vertical="center" indent="1"/>
    </xf>
    <xf numFmtId="181" fontId="93" fillId="0" borderId="19" xfId="0" applyNumberFormat="1" applyFont="1" applyBorder="1" applyAlignment="1">
      <alignment horizontal="left" vertical="center" indent="1"/>
    </xf>
    <xf numFmtId="0" fontId="84" fillId="0" borderId="0" xfId="0" applyFont="1" applyBorder="1" applyAlignment="1">
      <alignment horizontal="left" vertical="center" indent="1"/>
    </xf>
    <xf numFmtId="0" fontId="84" fillId="0" borderId="19" xfId="0" applyFont="1" applyBorder="1" applyAlignment="1">
      <alignment horizontal="left" vertical="center" indent="1"/>
    </xf>
    <xf numFmtId="0" fontId="78" fillId="33" borderId="15" xfId="0" applyFont="1" applyFill="1" applyBorder="1" applyAlignment="1">
      <alignment horizontal="left" vertical="center" wrapText="1" indent="1"/>
    </xf>
    <xf numFmtId="0" fontId="78" fillId="33" borderId="0" xfId="0" applyFont="1" applyFill="1" applyBorder="1" applyAlignment="1">
      <alignment horizontal="left" vertical="center" wrapText="1" indent="1"/>
    </xf>
    <xf numFmtId="0" fontId="81" fillId="0" borderId="15" xfId="48" applyFont="1" applyBorder="1" applyAlignment="1">
      <alignment horizontal="center" vertical="top" wrapText="1"/>
    </xf>
    <xf numFmtId="0" fontId="81" fillId="0" borderId="0" xfId="48" applyFont="1" applyBorder="1" applyAlignment="1">
      <alignment horizontal="center" vertical="top" wrapText="1"/>
    </xf>
    <xf numFmtId="0" fontId="82" fillId="37" borderId="40" xfId="0" applyFont="1" applyFill="1" applyBorder="1" applyAlignment="1">
      <alignment vertical="center"/>
    </xf>
    <xf numFmtId="0" fontId="82" fillId="37" borderId="41" xfId="0" applyFont="1" applyFill="1" applyBorder="1" applyAlignment="1">
      <alignment vertical="center"/>
    </xf>
    <xf numFmtId="0" fontId="82" fillId="37" borderId="42" xfId="0" applyFont="1" applyFill="1" applyBorder="1" applyAlignment="1">
      <alignment vertical="center"/>
    </xf>
    <xf numFmtId="0" fontId="97" fillId="0" borderId="35" xfId="48" applyFont="1" applyBorder="1" applyAlignment="1">
      <alignment horizontal="left" vertical="center" wrapText="1"/>
    </xf>
    <xf numFmtId="0" fontId="97" fillId="0" borderId="36" xfId="48" applyFont="1" applyBorder="1" applyAlignment="1">
      <alignment horizontal="left" vertical="center" wrapText="1"/>
    </xf>
    <xf numFmtId="0" fontId="84" fillId="30" borderId="43" xfId="0" applyFont="1" applyFill="1" applyBorder="1" applyAlignment="1">
      <alignment horizontal="center" vertical="center"/>
    </xf>
    <xf numFmtId="0" fontId="84" fillId="30" borderId="44" xfId="0" applyFont="1" applyFill="1" applyBorder="1" applyAlignment="1">
      <alignment horizontal="center" vertical="center"/>
    </xf>
    <xf numFmtId="0" fontId="84" fillId="30" borderId="45" xfId="0" applyFont="1" applyFill="1" applyBorder="1" applyAlignment="1">
      <alignment horizontal="center" vertical="center"/>
    </xf>
    <xf numFmtId="0" fontId="84" fillId="30" borderId="46" xfId="0" applyFont="1" applyFill="1" applyBorder="1" applyAlignment="1">
      <alignment horizontal="center" vertical="center"/>
    </xf>
    <xf numFmtId="0" fontId="84" fillId="30" borderId="47" xfId="0" applyFont="1" applyFill="1" applyBorder="1" applyAlignment="1">
      <alignment horizontal="center" vertical="center"/>
    </xf>
    <xf numFmtId="0" fontId="84" fillId="30" borderId="48" xfId="0" applyFont="1" applyFill="1" applyBorder="1" applyAlignment="1">
      <alignment horizontal="center" vertical="center"/>
    </xf>
    <xf numFmtId="0" fontId="97" fillId="0" borderId="0" xfId="48" applyFont="1" applyBorder="1" applyAlignment="1">
      <alignment horizontal="left" vertical="top" wrapText="1"/>
    </xf>
    <xf numFmtId="0" fontId="97" fillId="0" borderId="14" xfId="48" applyFont="1" applyBorder="1" applyAlignment="1">
      <alignment horizontal="left" vertical="top" wrapText="1"/>
    </xf>
    <xf numFmtId="0" fontId="84" fillId="0" borderId="10" xfId="0" applyFont="1" applyBorder="1" applyAlignment="1">
      <alignment vertical="center"/>
    </xf>
    <xf numFmtId="0" fontId="84" fillId="0" borderId="34" xfId="0" applyFont="1" applyBorder="1" applyAlignment="1">
      <alignment vertical="center"/>
    </xf>
    <xf numFmtId="0" fontId="73" fillId="0" borderId="49" xfId="0" applyFont="1" applyBorder="1" applyAlignment="1">
      <alignment horizontal="right" vertical="center"/>
    </xf>
    <xf numFmtId="49" fontId="80" fillId="0" borderId="35" xfId="0" applyNumberFormat="1" applyFont="1" applyBorder="1" applyAlignment="1">
      <alignment horizontal="left" vertical="top" wrapText="1"/>
    </xf>
    <xf numFmtId="49" fontId="80" fillId="0" borderId="50" xfId="0" applyNumberFormat="1" applyFont="1" applyBorder="1" applyAlignment="1">
      <alignment horizontal="left" vertical="top" wrapText="1"/>
    </xf>
    <xf numFmtId="0" fontId="82" fillId="0" borderId="15" xfId="0" applyFont="1" applyBorder="1" applyAlignment="1">
      <alignment horizontal="left" indent="1"/>
    </xf>
    <xf numFmtId="0" fontId="82" fillId="0" borderId="0" xfId="0" applyFont="1" applyBorder="1" applyAlignment="1">
      <alignment horizontal="left" indent="1"/>
    </xf>
    <xf numFmtId="0" fontId="84" fillId="0" borderId="0" xfId="0" applyFont="1" applyAlignment="1">
      <alignment horizontal="left" vertical="top" wrapText="1"/>
    </xf>
    <xf numFmtId="0" fontId="99" fillId="0" borderId="0" xfId="48" applyFont="1" applyBorder="1" applyAlignment="1">
      <alignment horizontal="left" vertical="top" wrapText="1"/>
    </xf>
    <xf numFmtId="0" fontId="99" fillId="0" borderId="0" xfId="48" applyFont="1" applyFill="1" applyAlignment="1">
      <alignment/>
    </xf>
    <xf numFmtId="0" fontId="73" fillId="14" borderId="0" xfId="0" applyFont="1" applyFill="1" applyBorder="1" applyAlignment="1">
      <alignment horizontal="center" wrapText="1"/>
    </xf>
    <xf numFmtId="0" fontId="88" fillId="14" borderId="28" xfId="0" applyFont="1" applyFill="1" applyBorder="1" applyAlignment="1">
      <alignment horizontal="center" wrapText="1"/>
    </xf>
    <xf numFmtId="0" fontId="88" fillId="14" borderId="30" xfId="0" applyFont="1" applyFill="1" applyBorder="1" applyAlignment="1">
      <alignment horizontal="center" wrapText="1"/>
    </xf>
    <xf numFmtId="1" fontId="88" fillId="2" borderId="0" xfId="0" applyNumberFormat="1"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ont>
        <color theme="0"/>
      </font>
      <fill>
        <patternFill>
          <bgColor theme="0"/>
        </patternFill>
      </fill>
    </dxf>
    <dxf>
      <font>
        <color theme="0"/>
      </font>
      <fill>
        <patternFill>
          <bgColor theme="0"/>
        </patternFill>
      </fill>
      <border>
        <left/>
        <right/>
        <top/>
        <bottom/>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dxf>
    <dxf>
      <font>
        <color theme="0"/>
      </font>
      <fill>
        <patternFill>
          <bgColor theme="0"/>
        </patternFill>
      </fill>
      <border>
        <left>
          <color rgb="FF000000"/>
        </left>
        <right>
          <color rgb="FF000000"/>
        </right>
        <top>
          <color rgb="FF000000"/>
        </top>
        <bottom>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8</xdr:col>
      <xdr:colOff>409575</xdr:colOff>
      <xdr:row>3</xdr:row>
      <xdr:rowOff>142875</xdr:rowOff>
    </xdr:to>
    <xdr:pic>
      <xdr:nvPicPr>
        <xdr:cNvPr id="1" name="Grafik 1"/>
        <xdr:cNvPicPr preferRelativeResize="1">
          <a:picLocks noChangeAspect="1"/>
        </xdr:cNvPicPr>
      </xdr:nvPicPr>
      <xdr:blipFill>
        <a:blip r:embed="rId1"/>
        <a:stretch>
          <a:fillRect/>
        </a:stretch>
      </xdr:blipFill>
      <xdr:spPr>
        <a:xfrm>
          <a:off x="47625" y="85725"/>
          <a:ext cx="58197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161925</xdr:rowOff>
    </xdr:from>
    <xdr:to>
      <xdr:col>6</xdr:col>
      <xdr:colOff>857250</xdr:colOff>
      <xdr:row>0</xdr:row>
      <xdr:rowOff>790575</xdr:rowOff>
    </xdr:to>
    <xdr:pic>
      <xdr:nvPicPr>
        <xdr:cNvPr id="1" name="Grafik 1"/>
        <xdr:cNvPicPr preferRelativeResize="1">
          <a:picLocks noChangeAspect="1"/>
        </xdr:cNvPicPr>
      </xdr:nvPicPr>
      <xdr:blipFill>
        <a:blip r:embed="rId1"/>
        <a:stretch>
          <a:fillRect/>
        </a:stretch>
      </xdr:blipFill>
      <xdr:spPr>
        <a:xfrm>
          <a:off x="123825" y="161925"/>
          <a:ext cx="5810250" cy="628650"/>
        </a:xfrm>
        <a:prstGeom prst="rect">
          <a:avLst/>
        </a:prstGeom>
        <a:noFill/>
        <a:ln w="9525" cmpd="sng">
          <a:noFill/>
        </a:ln>
      </xdr:spPr>
    </xdr:pic>
    <xdr:clientData/>
  </xdr:twoCellAnchor>
  <xdr:twoCellAnchor editAs="oneCell">
    <xdr:from>
      <xdr:col>1</xdr:col>
      <xdr:colOff>104775</xdr:colOff>
      <xdr:row>4</xdr:row>
      <xdr:rowOff>19050</xdr:rowOff>
    </xdr:from>
    <xdr:to>
      <xdr:col>8</xdr:col>
      <xdr:colOff>0</xdr:colOff>
      <xdr:row>8</xdr:row>
      <xdr:rowOff>57150</xdr:rowOff>
    </xdr:to>
    <xdr:pic>
      <xdr:nvPicPr>
        <xdr:cNvPr id="2" name="Grafik 3"/>
        <xdr:cNvPicPr preferRelativeResize="1">
          <a:picLocks noChangeAspect="1"/>
        </xdr:cNvPicPr>
      </xdr:nvPicPr>
      <xdr:blipFill>
        <a:blip r:embed="rId2"/>
        <a:stretch>
          <a:fillRect/>
        </a:stretch>
      </xdr:blipFill>
      <xdr:spPr>
        <a:xfrm>
          <a:off x="133350" y="2105025"/>
          <a:ext cx="6048375"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104775</xdr:rowOff>
    </xdr:from>
    <xdr:to>
      <xdr:col>8</xdr:col>
      <xdr:colOff>190500</xdr:colOff>
      <xdr:row>3</xdr:row>
      <xdr:rowOff>180975</xdr:rowOff>
    </xdr:to>
    <xdr:pic>
      <xdr:nvPicPr>
        <xdr:cNvPr id="1" name="Grafik 3"/>
        <xdr:cNvPicPr preferRelativeResize="1">
          <a:picLocks noChangeAspect="1"/>
        </xdr:cNvPicPr>
      </xdr:nvPicPr>
      <xdr:blipFill>
        <a:blip r:embed="rId1"/>
        <a:stretch>
          <a:fillRect/>
        </a:stretch>
      </xdr:blipFill>
      <xdr:spPr>
        <a:xfrm>
          <a:off x="209550" y="104775"/>
          <a:ext cx="57150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8</xdr:row>
      <xdr:rowOff>171450</xdr:rowOff>
    </xdr:from>
    <xdr:to>
      <xdr:col>5</xdr:col>
      <xdr:colOff>152400</xdr:colOff>
      <xdr:row>8</xdr:row>
      <xdr:rowOff>276225</xdr:rowOff>
    </xdr:to>
    <xdr:grpSp>
      <xdr:nvGrpSpPr>
        <xdr:cNvPr id="1" name="Gruppieren 37"/>
        <xdr:cNvGrpSpPr>
          <a:grpSpLocks/>
        </xdr:cNvGrpSpPr>
      </xdr:nvGrpSpPr>
      <xdr:grpSpPr>
        <a:xfrm>
          <a:off x="1619250" y="1885950"/>
          <a:ext cx="104775" cy="104775"/>
          <a:chOff x="8644379" y="2166219"/>
          <a:chExt cx="108000" cy="108000"/>
        </a:xfrm>
        <a:solidFill>
          <a:srgbClr val="FFFFFF"/>
        </a:solidFill>
      </xdr:grpSpPr>
      <xdr:sp>
        <xdr:nvSpPr>
          <xdr:cNvPr id="2" name="Gerader Verbinder 48"/>
          <xdr:cNvSpPr>
            <a:spLocks/>
          </xdr:cNvSpPr>
        </xdr:nvSpPr>
        <xdr:spPr>
          <a:xfrm>
            <a:off x="8644379" y="2166219"/>
            <a:ext cx="108000" cy="1080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Gerader Verbinder 49"/>
          <xdr:cNvSpPr>
            <a:spLocks/>
          </xdr:cNvSpPr>
        </xdr:nvSpPr>
        <xdr:spPr>
          <a:xfrm flipH="1">
            <a:off x="8644379" y="2166219"/>
            <a:ext cx="108000" cy="1080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28575</xdr:colOff>
      <xdr:row>8</xdr:row>
      <xdr:rowOff>161925</xdr:rowOff>
    </xdr:from>
    <xdr:to>
      <xdr:col>8</xdr:col>
      <xdr:colOff>180975</xdr:colOff>
      <xdr:row>8</xdr:row>
      <xdr:rowOff>314325</xdr:rowOff>
    </xdr:to>
    <xdr:grpSp>
      <xdr:nvGrpSpPr>
        <xdr:cNvPr id="4" name="Gruppieren 38"/>
        <xdr:cNvGrpSpPr>
          <a:grpSpLocks/>
        </xdr:cNvGrpSpPr>
      </xdr:nvGrpSpPr>
      <xdr:grpSpPr>
        <a:xfrm rot="2700000">
          <a:off x="3162300" y="1876425"/>
          <a:ext cx="152400" cy="152400"/>
          <a:chOff x="8622011" y="2143851"/>
          <a:chExt cx="152736" cy="152736"/>
        </a:xfrm>
        <a:solidFill>
          <a:srgbClr val="FFFFFF"/>
        </a:solidFill>
      </xdr:grpSpPr>
      <xdr:sp>
        <xdr:nvSpPr>
          <xdr:cNvPr id="5" name="Gerader Verbinder 46"/>
          <xdr:cNvSpPr>
            <a:spLocks/>
          </xdr:cNvSpPr>
        </xdr:nvSpPr>
        <xdr:spPr>
          <a:xfrm rot="18900000">
            <a:off x="8698379" y="2143851"/>
            <a:ext cx="0" cy="152736"/>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Gerader Verbinder 47"/>
          <xdr:cNvSpPr>
            <a:spLocks/>
          </xdr:cNvSpPr>
        </xdr:nvSpPr>
        <xdr:spPr>
          <a:xfrm rot="18900000" flipH="1">
            <a:off x="8698379" y="2143851"/>
            <a:ext cx="0" cy="152736"/>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57150</xdr:colOff>
      <xdr:row>8</xdr:row>
      <xdr:rowOff>190500</xdr:rowOff>
    </xdr:from>
    <xdr:to>
      <xdr:col>11</xdr:col>
      <xdr:colOff>161925</xdr:colOff>
      <xdr:row>8</xdr:row>
      <xdr:rowOff>247650</xdr:rowOff>
    </xdr:to>
    <xdr:grpSp>
      <xdr:nvGrpSpPr>
        <xdr:cNvPr id="7" name="Gruppieren 39"/>
        <xdr:cNvGrpSpPr>
          <a:grpSpLocks/>
        </xdr:cNvGrpSpPr>
      </xdr:nvGrpSpPr>
      <xdr:grpSpPr>
        <a:xfrm>
          <a:off x="4648200" y="1905000"/>
          <a:ext cx="104775" cy="57150"/>
          <a:chOff x="5662623" y="4543372"/>
          <a:chExt cx="108000" cy="60960"/>
        </a:xfrm>
        <a:solidFill>
          <a:srgbClr val="FFFFFF"/>
        </a:solidFill>
      </xdr:grpSpPr>
      <xdr:sp>
        <xdr:nvSpPr>
          <xdr:cNvPr id="8" name="Gerader Verbinder 44"/>
          <xdr:cNvSpPr>
            <a:spLocks/>
          </xdr:cNvSpPr>
        </xdr:nvSpPr>
        <xdr:spPr>
          <a:xfrm>
            <a:off x="5662623" y="4543372"/>
            <a:ext cx="108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Gerader Verbinder 45"/>
          <xdr:cNvSpPr>
            <a:spLocks/>
          </xdr:cNvSpPr>
        </xdr:nvSpPr>
        <xdr:spPr>
          <a:xfrm flipH="1">
            <a:off x="5662623" y="4604332"/>
            <a:ext cx="108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xdr:col>
      <xdr:colOff>523875</xdr:colOff>
      <xdr:row>13</xdr:row>
      <xdr:rowOff>9525</xdr:rowOff>
    </xdr:from>
    <xdr:to>
      <xdr:col>6</xdr:col>
      <xdr:colOff>9525</xdr:colOff>
      <xdr:row>14</xdr:row>
      <xdr:rowOff>104775</xdr:rowOff>
    </xdr:to>
    <xdr:sp>
      <xdr:nvSpPr>
        <xdr:cNvPr id="10" name="Textfeld 82"/>
        <xdr:cNvSpPr txBox="1">
          <a:spLocks noChangeArrowheads="1"/>
        </xdr:cNvSpPr>
      </xdr:nvSpPr>
      <xdr:spPr>
        <a:xfrm>
          <a:off x="1485900" y="2895600"/>
          <a:ext cx="285750" cy="523875"/>
        </a:xfrm>
        <a:prstGeom prst="rect">
          <a:avLst/>
        </a:prstGeom>
        <a:noFill/>
        <a:ln w="9525" cmpd="sng">
          <a:noFill/>
        </a:ln>
      </xdr:spPr>
      <xdr:txBody>
        <a:bodyPr vertOverflow="clip" wrap="square"/>
        <a:p>
          <a:pPr algn="l">
            <a:defRPr/>
          </a:pPr>
          <a:r>
            <a:rPr lang="en-US" cap="none" sz="2800" b="0" i="0" u="none" baseline="0">
              <a:solidFill>
                <a:srgbClr val="000000"/>
              </a:solidFill>
            </a:rPr>
            <a:t>÷</a:t>
          </a:r>
        </a:p>
      </xdr:txBody>
    </xdr:sp>
    <xdr:clientData/>
  </xdr:twoCellAnchor>
  <xdr:twoCellAnchor>
    <xdr:from>
      <xdr:col>8</xdr:col>
      <xdr:colOff>38100</xdr:colOff>
      <xdr:row>13</xdr:row>
      <xdr:rowOff>219075</xdr:rowOff>
    </xdr:from>
    <xdr:to>
      <xdr:col>8</xdr:col>
      <xdr:colOff>142875</xdr:colOff>
      <xdr:row>13</xdr:row>
      <xdr:rowOff>276225</xdr:rowOff>
    </xdr:to>
    <xdr:grpSp>
      <xdr:nvGrpSpPr>
        <xdr:cNvPr id="11" name="Gruppieren 41"/>
        <xdr:cNvGrpSpPr>
          <a:grpSpLocks/>
        </xdr:cNvGrpSpPr>
      </xdr:nvGrpSpPr>
      <xdr:grpSpPr>
        <a:xfrm>
          <a:off x="3171825" y="3105150"/>
          <a:ext cx="104775" cy="57150"/>
          <a:chOff x="5662623" y="4543372"/>
          <a:chExt cx="108000" cy="60960"/>
        </a:xfrm>
        <a:solidFill>
          <a:srgbClr val="FFFFFF"/>
        </a:solidFill>
      </xdr:grpSpPr>
      <xdr:sp>
        <xdr:nvSpPr>
          <xdr:cNvPr id="12" name="Gerader Verbinder 42"/>
          <xdr:cNvSpPr>
            <a:spLocks/>
          </xdr:cNvSpPr>
        </xdr:nvSpPr>
        <xdr:spPr>
          <a:xfrm>
            <a:off x="5662623" y="4543372"/>
            <a:ext cx="108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Gerader Verbinder 43"/>
          <xdr:cNvSpPr>
            <a:spLocks/>
          </xdr:cNvSpPr>
        </xdr:nvSpPr>
        <xdr:spPr>
          <a:xfrm flipH="1">
            <a:off x="5662623" y="4604332"/>
            <a:ext cx="108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editAs="oneCell">
    <xdr:from>
      <xdr:col>2</xdr:col>
      <xdr:colOff>38100</xdr:colOff>
      <xdr:row>0</xdr:row>
      <xdr:rowOff>104775</xdr:rowOff>
    </xdr:from>
    <xdr:to>
      <xdr:col>14</xdr:col>
      <xdr:colOff>190500</xdr:colOff>
      <xdr:row>3</xdr:row>
      <xdr:rowOff>238125</xdr:rowOff>
    </xdr:to>
    <xdr:pic>
      <xdr:nvPicPr>
        <xdr:cNvPr id="14" name="Grafik 3"/>
        <xdr:cNvPicPr preferRelativeResize="1">
          <a:picLocks noChangeAspect="1"/>
        </xdr:cNvPicPr>
      </xdr:nvPicPr>
      <xdr:blipFill>
        <a:blip r:embed="rId1"/>
        <a:stretch>
          <a:fillRect/>
        </a:stretch>
      </xdr:blipFill>
      <xdr:spPr>
        <a:xfrm>
          <a:off x="114300" y="104775"/>
          <a:ext cx="62007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verbraucherhilfe-stromanbieter.de/serioese-stromanbieter-finden/" TargetMode="External" /><Relationship Id="rId2" Type="http://schemas.openxmlformats.org/officeDocument/2006/relationships/hyperlink" Target="https://verbraucherhilfe-stromanbieter.de/richtig-kuendigen/#Vorlage" TargetMode="External" /><Relationship Id="rId3" Type="http://schemas.openxmlformats.org/officeDocument/2006/relationships/hyperlink" Target="https://verbraucherhilfe-stromanbieter.de/guthaben-nicht-ausgezahl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verbraucherhilfe-stromanbieter.de/fehlerhafte-strom-abrechnung/#A" TargetMode="External" /><Relationship Id="rId2" Type="http://schemas.openxmlformats.org/officeDocument/2006/relationships/hyperlink" Target="https://verbraucherhilfe-stromanbieter.de/guthaben-nicht-ausgezahlt/" TargetMode="External" /><Relationship Id="rId3" Type="http://schemas.openxmlformats.org/officeDocument/2006/relationships/hyperlink" Target="https://verbraucherhilfe-stromanbieter.de/zu-hohe-abschlagszahlungen-strom/"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verbraucherhilfe-stromanbieter.de/abschlag-strom-gas/#IIc"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B6:B18"/>
  <sheetViews>
    <sheetView showGridLines="0" tabSelected="1" zoomScale="190" zoomScaleNormal="190" zoomScalePageLayoutView="0" workbookViewId="0" topLeftCell="A1">
      <selection activeCell="A1" sqref="A1"/>
    </sheetView>
  </sheetViews>
  <sheetFormatPr defaultColWidth="11.421875" defaultRowHeight="15"/>
  <cols>
    <col min="1" max="1" width="1.8515625" style="0" customWidth="1"/>
  </cols>
  <sheetData>
    <row r="6" ht="15">
      <c r="B6" t="s">
        <v>93</v>
      </c>
    </row>
    <row r="8" ht="15">
      <c r="B8" t="s">
        <v>94</v>
      </c>
    </row>
    <row r="9" ht="15">
      <c r="B9" s="165" t="s">
        <v>100</v>
      </c>
    </row>
    <row r="10" ht="15">
      <c r="B10" s="165" t="s">
        <v>101</v>
      </c>
    </row>
    <row r="11" ht="15">
      <c r="B11" s="165" t="s">
        <v>102</v>
      </c>
    </row>
    <row r="13" ht="15">
      <c r="B13" t="s">
        <v>97</v>
      </c>
    </row>
    <row r="14" ht="15">
      <c r="B14" t="s">
        <v>98</v>
      </c>
    </row>
    <row r="16" ht="15">
      <c r="B16" t="s">
        <v>95</v>
      </c>
    </row>
    <row r="17" ht="15">
      <c r="B17" t="s">
        <v>96</v>
      </c>
    </row>
    <row r="18" ht="15">
      <c r="B18" s="166" t="s">
        <v>99</v>
      </c>
    </row>
  </sheetData>
  <sheetProtection/>
  <hyperlinks>
    <hyperlink ref="B9" location="'Seriöse Anbieter finden'!A1" display="a) Wie Sie einen seriösen Strom- und Gasanbieter finden,"/>
    <hyperlink ref="B10" location="'Rechnung kontrollieren'!A1" display="b) Wie Sie Ihre Strom- und Gasrechnungen kontrollieren und sich gegen Fehler wehren, sowie"/>
    <hyperlink ref="B11" location="'Abschlag berechnen'!A1" display="c) Wie Sie Ihren angemessenen Abschlag berechnen und sich gegen zu hohe Abschläge wehren."/>
  </hyperlinks>
  <printOptions/>
  <pageMargins left="0.7086614173228347" right="0.7086614173228347" top="0.7874015748031497" bottom="0.7874015748031497" header="0.31496062992125984" footer="0.3149606299212598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theme="1"/>
  </sheetPr>
  <dimension ref="B1:G53"/>
  <sheetViews>
    <sheetView showGridLines="0" zoomScale="175" zoomScaleNormal="175" zoomScaleSheetLayoutView="145" workbookViewId="0" topLeftCell="A1">
      <selection activeCell="B1" sqref="B1"/>
    </sheetView>
  </sheetViews>
  <sheetFormatPr defaultColWidth="0" defaultRowHeight="15" zeroHeight="1"/>
  <cols>
    <col min="1" max="1" width="0.42578125" style="6" customWidth="1"/>
    <col min="2" max="2" width="3.28125" style="6" customWidth="1"/>
    <col min="3" max="3" width="29.57421875" style="7" customWidth="1"/>
    <col min="4" max="4" width="19.7109375" style="6" customWidth="1"/>
    <col min="5" max="6" width="11.57421875" style="6" customWidth="1"/>
    <col min="7" max="7" width="16.28125" style="6" customWidth="1"/>
    <col min="8" max="8" width="0.2890625" style="6" customWidth="1"/>
    <col min="9" max="16384" width="0" style="6" hidden="1" customWidth="1"/>
  </cols>
  <sheetData>
    <row r="1" spans="2:7" ht="83.25" customHeight="1">
      <c r="B1" s="12"/>
      <c r="C1" s="13"/>
      <c r="D1" s="14"/>
      <c r="E1" s="14"/>
      <c r="F1" s="14"/>
      <c r="G1" s="15"/>
    </row>
    <row r="2" spans="2:7" ht="41.25" customHeight="1">
      <c r="B2" s="219" t="s">
        <v>32</v>
      </c>
      <c r="C2" s="220"/>
      <c r="D2" s="220"/>
      <c r="E2" s="220"/>
      <c r="F2" s="220"/>
      <c r="G2" s="16"/>
    </row>
    <row r="3" spans="2:7" ht="21" customHeight="1">
      <c r="B3" s="17"/>
      <c r="C3" s="18"/>
      <c r="D3" s="19"/>
      <c r="E3" s="19"/>
      <c r="F3" s="19"/>
      <c r="G3" s="20"/>
    </row>
    <row r="4" spans="2:7" ht="18.75">
      <c r="B4" s="190" t="s">
        <v>30</v>
      </c>
      <c r="C4" s="191"/>
      <c r="D4" s="191"/>
      <c r="E4" s="191"/>
      <c r="F4" s="191"/>
      <c r="G4" s="192"/>
    </row>
    <row r="5" spans="2:7" ht="15">
      <c r="B5" s="17"/>
      <c r="C5" s="18"/>
      <c r="D5" s="18"/>
      <c r="E5" s="18"/>
      <c r="F5" s="18"/>
      <c r="G5" s="21"/>
    </row>
    <row r="6" spans="2:7" ht="15">
      <c r="B6" s="17"/>
      <c r="C6" s="18"/>
      <c r="D6" s="18"/>
      <c r="E6" s="18"/>
      <c r="F6" s="18"/>
      <c r="G6" s="21"/>
    </row>
    <row r="7" spans="2:7" ht="45" customHeight="1">
      <c r="B7" s="17"/>
      <c r="C7" s="18"/>
      <c r="D7" s="18"/>
      <c r="E7" s="18"/>
      <c r="F7" s="18"/>
      <c r="G7" s="21"/>
    </row>
    <row r="8" spans="2:7" ht="37.5" customHeight="1">
      <c r="B8" s="17"/>
      <c r="C8" s="22"/>
      <c r="D8" s="18"/>
      <c r="E8" s="18"/>
      <c r="F8" s="18"/>
      <c r="G8" s="21"/>
    </row>
    <row r="9" spans="2:7" ht="18.75">
      <c r="B9" s="190" t="s">
        <v>31</v>
      </c>
      <c r="C9" s="191"/>
      <c r="D9" s="191"/>
      <c r="E9" s="191"/>
      <c r="F9" s="191"/>
      <c r="G9" s="192"/>
    </row>
    <row r="10" spans="2:7" ht="9" customHeight="1">
      <c r="B10" s="17"/>
      <c r="C10" s="23"/>
      <c r="D10" s="18"/>
      <c r="E10" s="18"/>
      <c r="F10" s="18"/>
      <c r="G10" s="21"/>
    </row>
    <row r="11" spans="2:7" ht="60.75" customHeight="1">
      <c r="B11" s="193" t="s">
        <v>43</v>
      </c>
      <c r="C11" s="194"/>
      <c r="D11" s="194"/>
      <c r="E11" s="194"/>
      <c r="F11" s="194"/>
      <c r="G11" s="195"/>
    </row>
    <row r="12" spans="2:7" s="8" customFormat="1" ht="26.25" customHeight="1">
      <c r="B12" s="221" t="s">
        <v>38</v>
      </c>
      <c r="C12" s="222"/>
      <c r="D12" s="222"/>
      <c r="E12" s="222"/>
      <c r="F12" s="222"/>
      <c r="G12" s="24"/>
    </row>
    <row r="13" spans="2:7" ht="33" customHeight="1">
      <c r="B13" s="196" t="s">
        <v>33</v>
      </c>
      <c r="C13" s="197"/>
      <c r="D13" s="197"/>
      <c r="E13" s="197"/>
      <c r="F13" s="197"/>
      <c r="G13" s="198"/>
    </row>
    <row r="14" spans="2:7" ht="78" customHeight="1" thickBot="1">
      <c r="B14" s="199" t="s">
        <v>34</v>
      </c>
      <c r="C14" s="200"/>
      <c r="D14" s="200"/>
      <c r="E14" s="200"/>
      <c r="F14" s="200"/>
      <c r="G14" s="201"/>
    </row>
    <row r="15" spans="2:7" ht="15.75">
      <c r="B15" s="12"/>
      <c r="C15" s="88"/>
      <c r="D15" s="13"/>
      <c r="E15" s="13"/>
      <c r="F15" s="13"/>
      <c r="G15" s="89"/>
    </row>
    <row r="16" spans="2:7" ht="18.75">
      <c r="B16" s="190" t="s">
        <v>35</v>
      </c>
      <c r="C16" s="191"/>
      <c r="D16" s="191"/>
      <c r="E16" s="191"/>
      <c r="F16" s="191"/>
      <c r="G16" s="192"/>
    </row>
    <row r="17" spans="2:7" ht="9" customHeight="1" thickBot="1">
      <c r="B17" s="17"/>
      <c r="C17" s="5"/>
      <c r="D17" s="5"/>
      <c r="E17" s="5"/>
      <c r="F17" s="5"/>
      <c r="G17" s="25"/>
    </row>
    <row r="18" spans="2:7" ht="15.75">
      <c r="B18" s="17"/>
      <c r="C18" s="223" t="s">
        <v>10</v>
      </c>
      <c r="D18" s="224"/>
      <c r="E18" s="224"/>
      <c r="F18" s="225"/>
      <c r="G18" s="26"/>
    </row>
    <row r="19" spans="2:7" s="58" customFormat="1" ht="12.75">
      <c r="B19" s="60"/>
      <c r="C19" s="61" t="s">
        <v>11</v>
      </c>
      <c r="D19" s="202"/>
      <c r="E19" s="203"/>
      <c r="F19" s="204"/>
      <c r="G19" s="85"/>
    </row>
    <row r="20" spans="2:7" s="58" customFormat="1" ht="12.75">
      <c r="B20" s="60"/>
      <c r="C20" s="61" t="s">
        <v>29</v>
      </c>
      <c r="D20" s="202"/>
      <c r="E20" s="203"/>
      <c r="F20" s="204"/>
      <c r="G20" s="85"/>
    </row>
    <row r="21" spans="2:7" s="58" customFormat="1" ht="13.5" thickBot="1">
      <c r="B21" s="60"/>
      <c r="C21" s="82" t="s">
        <v>12</v>
      </c>
      <c r="D21" s="86">
        <v>2000</v>
      </c>
      <c r="E21" s="236" t="s">
        <v>69</v>
      </c>
      <c r="F21" s="237"/>
      <c r="G21" s="66"/>
    </row>
    <row r="22" spans="2:7" ht="4.5" customHeight="1" thickBot="1">
      <c r="B22" s="17"/>
      <c r="C22" s="2"/>
      <c r="D22" s="238"/>
      <c r="E22" s="238"/>
      <c r="F22" s="3"/>
      <c r="G22" s="27"/>
    </row>
    <row r="23" spans="2:7" ht="15.75">
      <c r="B23" s="17"/>
      <c r="C23" s="212" t="s">
        <v>13</v>
      </c>
      <c r="D23" s="213"/>
      <c r="E23" s="213"/>
      <c r="F23" s="214"/>
      <c r="G23" s="28"/>
    </row>
    <row r="24" spans="2:7" s="58" customFormat="1" ht="12.75">
      <c r="B24" s="60"/>
      <c r="C24" s="61" t="s">
        <v>14</v>
      </c>
      <c r="D24" s="228" t="s">
        <v>27</v>
      </c>
      <c r="E24" s="229"/>
      <c r="F24" s="230"/>
      <c r="G24" s="62"/>
    </row>
    <row r="25" spans="2:7" s="58" customFormat="1" ht="12.75">
      <c r="B25" s="60"/>
      <c r="C25" s="61" t="s">
        <v>15</v>
      </c>
      <c r="D25" s="231" t="s">
        <v>28</v>
      </c>
      <c r="E25" s="232"/>
      <c r="F25" s="233"/>
      <c r="G25" s="62"/>
    </row>
    <row r="26" spans="2:7" s="58" customFormat="1" ht="12.75">
      <c r="B26" s="60"/>
      <c r="C26" s="61" t="s">
        <v>25</v>
      </c>
      <c r="D26" s="63">
        <v>43831</v>
      </c>
      <c r="E26" s="64"/>
      <c r="F26" s="65"/>
      <c r="G26" s="66"/>
    </row>
    <row r="27" spans="2:7" s="58" customFormat="1" ht="12.75">
      <c r="B27" s="60"/>
      <c r="C27" s="61" t="s">
        <v>20</v>
      </c>
      <c r="D27" s="67">
        <v>12</v>
      </c>
      <c r="E27" s="68" t="s">
        <v>2</v>
      </c>
      <c r="F27" s="69"/>
      <c r="G27" s="70"/>
    </row>
    <row r="28" spans="2:7" s="58" customFormat="1" ht="12.75">
      <c r="B28" s="60"/>
      <c r="C28" s="61" t="s">
        <v>23</v>
      </c>
      <c r="D28" s="71">
        <v>27</v>
      </c>
      <c r="E28" s="217" t="s">
        <v>70</v>
      </c>
      <c r="F28" s="218"/>
      <c r="G28" s="72"/>
    </row>
    <row r="29" spans="2:7" s="58" customFormat="1" ht="12.75">
      <c r="B29" s="60"/>
      <c r="C29" s="61" t="s">
        <v>24</v>
      </c>
      <c r="D29" s="73">
        <v>10</v>
      </c>
      <c r="E29" s="217" t="s">
        <v>16</v>
      </c>
      <c r="F29" s="218"/>
      <c r="G29" s="72"/>
    </row>
    <row r="30" spans="2:7" s="58" customFormat="1" ht="12.75">
      <c r="B30" s="60"/>
      <c r="C30" s="61" t="s">
        <v>17</v>
      </c>
      <c r="D30" s="74">
        <v>50</v>
      </c>
      <c r="E30" s="75" t="s">
        <v>6</v>
      </c>
      <c r="F30" s="76"/>
      <c r="G30" s="72"/>
    </row>
    <row r="31" spans="2:7" s="58" customFormat="1" ht="12.75">
      <c r="B31" s="60"/>
      <c r="C31" s="61" t="s">
        <v>18</v>
      </c>
      <c r="D31" s="77">
        <v>60</v>
      </c>
      <c r="E31" s="215">
        <f>D26+D31</f>
        <v>43891</v>
      </c>
      <c r="F31" s="216"/>
      <c r="G31" s="78"/>
    </row>
    <row r="32" spans="2:7" s="58" customFormat="1" ht="12.75">
      <c r="B32" s="60"/>
      <c r="C32" s="61" t="s">
        <v>19</v>
      </c>
      <c r="D32" s="79">
        <v>0</v>
      </c>
      <c r="E32" s="80" t="s">
        <v>26</v>
      </c>
      <c r="F32" s="52">
        <v>0</v>
      </c>
      <c r="G32" s="81"/>
    </row>
    <row r="33" spans="2:7" s="58" customFormat="1" ht="13.5" thickBot="1">
      <c r="B33" s="60"/>
      <c r="C33" s="82" t="s">
        <v>21</v>
      </c>
      <c r="D33" s="83">
        <v>6</v>
      </c>
      <c r="E33" s="182" t="s">
        <v>22</v>
      </c>
      <c r="F33" s="183"/>
      <c r="G33" s="84"/>
    </row>
    <row r="34" spans="2:7" ht="15">
      <c r="B34" s="17"/>
      <c r="C34" s="10"/>
      <c r="D34" s="10"/>
      <c r="E34" s="10"/>
      <c r="F34" s="10"/>
      <c r="G34" s="29"/>
    </row>
    <row r="35" spans="2:7" ht="4.5" customHeight="1">
      <c r="B35" s="17"/>
      <c r="C35" s="30"/>
      <c r="D35" s="18"/>
      <c r="E35" s="18"/>
      <c r="F35" s="18"/>
      <c r="G35" s="21"/>
    </row>
    <row r="36" spans="2:7" ht="18.75">
      <c r="B36" s="190" t="s">
        <v>36</v>
      </c>
      <c r="C36" s="191"/>
      <c r="D36" s="191"/>
      <c r="E36" s="191"/>
      <c r="F36" s="191"/>
      <c r="G36" s="192"/>
    </row>
    <row r="37" spans="2:7" ht="6" customHeight="1">
      <c r="B37" s="17"/>
      <c r="C37" s="9"/>
      <c r="D37" s="9"/>
      <c r="E37" s="9"/>
      <c r="F37" s="9"/>
      <c r="G37" s="31"/>
    </row>
    <row r="38" spans="2:7" s="11" customFormat="1" ht="17.25" customHeight="1">
      <c r="B38" s="184" t="s">
        <v>37</v>
      </c>
      <c r="C38" s="185"/>
      <c r="D38" s="185"/>
      <c r="E38" s="185"/>
      <c r="F38" s="185"/>
      <c r="G38" s="186"/>
    </row>
    <row r="39" spans="2:7" s="58" customFormat="1" ht="27" customHeight="1">
      <c r="B39" s="207" t="s">
        <v>39</v>
      </c>
      <c r="C39" s="208"/>
      <c r="D39" s="208"/>
      <c r="E39" s="208"/>
      <c r="F39" s="208"/>
      <c r="G39" s="209"/>
    </row>
    <row r="40" spans="2:7" ht="6" customHeight="1">
      <c r="B40" s="17"/>
      <c r="C40" s="32"/>
      <c r="D40" s="32"/>
      <c r="E40" s="32"/>
      <c r="F40" s="32"/>
      <c r="G40" s="33"/>
    </row>
    <row r="41" spans="2:7" s="11" customFormat="1" ht="17.25" customHeight="1">
      <c r="B41" s="184" t="s">
        <v>44</v>
      </c>
      <c r="C41" s="185"/>
      <c r="D41" s="185"/>
      <c r="E41" s="185"/>
      <c r="F41" s="185"/>
      <c r="G41" s="186"/>
    </row>
    <row r="42" spans="2:7" s="58" customFormat="1" ht="53.25" customHeight="1">
      <c r="B42" s="59" t="s">
        <v>45</v>
      </c>
      <c r="C42" s="210" t="s">
        <v>63</v>
      </c>
      <c r="D42" s="210"/>
      <c r="E42" s="210"/>
      <c r="F42" s="210"/>
      <c r="G42" s="211"/>
    </row>
    <row r="43" spans="2:7" s="58" customFormat="1" ht="30" customHeight="1">
      <c r="B43" s="59" t="s">
        <v>45</v>
      </c>
      <c r="C43" s="210" t="s">
        <v>62</v>
      </c>
      <c r="D43" s="210"/>
      <c r="E43" s="210"/>
      <c r="F43" s="210"/>
      <c r="G43" s="211"/>
    </row>
    <row r="44" spans="2:7" s="58" customFormat="1" ht="15" customHeight="1">
      <c r="B44" s="59" t="s">
        <v>45</v>
      </c>
      <c r="C44" s="234" t="s">
        <v>46</v>
      </c>
      <c r="D44" s="234"/>
      <c r="E44" s="234"/>
      <c r="F44" s="234"/>
      <c r="G44" s="235"/>
    </row>
    <row r="45" spans="2:7" ht="6" customHeight="1">
      <c r="B45" s="34"/>
      <c r="C45" s="35"/>
      <c r="D45" s="35"/>
      <c r="E45" s="35"/>
      <c r="F45" s="35"/>
      <c r="G45" s="36"/>
    </row>
    <row r="46" spans="2:7" s="11" customFormat="1" ht="17.25" customHeight="1">
      <c r="B46" s="184" t="s">
        <v>40</v>
      </c>
      <c r="C46" s="185"/>
      <c r="D46" s="185"/>
      <c r="E46" s="185"/>
      <c r="F46" s="185"/>
      <c r="G46" s="186"/>
    </row>
    <row r="47" spans="2:7" s="58" customFormat="1" ht="30" customHeight="1">
      <c r="B47" s="187" t="s">
        <v>41</v>
      </c>
      <c r="C47" s="188"/>
      <c r="D47" s="188"/>
      <c r="E47" s="188"/>
      <c r="F47" s="188"/>
      <c r="G47" s="189"/>
    </row>
    <row r="48" spans="2:7" ht="6" customHeight="1">
      <c r="B48" s="37"/>
      <c r="C48" s="38"/>
      <c r="D48" s="38"/>
      <c r="E48" s="38"/>
      <c r="F48" s="38"/>
      <c r="G48" s="39"/>
    </row>
    <row r="49" spans="2:7" s="11" customFormat="1" ht="17.25" customHeight="1">
      <c r="B49" s="184" t="s">
        <v>47</v>
      </c>
      <c r="C49" s="185"/>
      <c r="D49" s="185"/>
      <c r="E49" s="185"/>
      <c r="F49" s="185"/>
      <c r="G49" s="186"/>
    </row>
    <row r="50" spans="2:7" s="58" customFormat="1" ht="40.5" customHeight="1">
      <c r="B50" s="187" t="s">
        <v>42</v>
      </c>
      <c r="C50" s="188"/>
      <c r="D50" s="188"/>
      <c r="E50" s="188"/>
      <c r="F50" s="188"/>
      <c r="G50" s="189"/>
    </row>
    <row r="51" spans="2:7" ht="15.75">
      <c r="B51" s="184" t="s">
        <v>55</v>
      </c>
      <c r="C51" s="185"/>
      <c r="D51" s="185"/>
      <c r="E51" s="185"/>
      <c r="F51" s="185"/>
      <c r="G51" s="186"/>
    </row>
    <row r="52" spans="2:7" s="58" customFormat="1" ht="13.5" customHeight="1">
      <c r="B52" s="59" t="s">
        <v>45</v>
      </c>
      <c r="C52" s="205" t="s">
        <v>56</v>
      </c>
      <c r="D52" s="205"/>
      <c r="E52" s="205"/>
      <c r="F52" s="205"/>
      <c r="G52" s="206"/>
    </row>
    <row r="53" spans="2:7" s="58" customFormat="1" ht="13.5" thickBot="1">
      <c r="B53" s="87" t="s">
        <v>45</v>
      </c>
      <c r="C53" s="226" t="s">
        <v>57</v>
      </c>
      <c r="D53" s="226"/>
      <c r="E53" s="226"/>
      <c r="F53" s="226"/>
      <c r="G53" s="227"/>
    </row>
    <row r="54" ht="0.75" customHeight="1"/>
    <row r="55" ht="2.25" customHeight="1"/>
  </sheetData>
  <sheetProtection/>
  <mergeCells count="34">
    <mergeCell ref="C53:G53"/>
    <mergeCell ref="D24:F24"/>
    <mergeCell ref="D25:F25"/>
    <mergeCell ref="D20:F20"/>
    <mergeCell ref="C42:G42"/>
    <mergeCell ref="C44:G44"/>
    <mergeCell ref="B46:G46"/>
    <mergeCell ref="B47:G47"/>
    <mergeCell ref="E21:F21"/>
    <mergeCell ref="D22:E22"/>
    <mergeCell ref="C23:F23"/>
    <mergeCell ref="E31:F31"/>
    <mergeCell ref="E28:F28"/>
    <mergeCell ref="E29:F29"/>
    <mergeCell ref="B2:F2"/>
    <mergeCell ref="B12:F12"/>
    <mergeCell ref="C18:F18"/>
    <mergeCell ref="B51:G51"/>
    <mergeCell ref="C52:G52"/>
    <mergeCell ref="B36:G36"/>
    <mergeCell ref="B38:G38"/>
    <mergeCell ref="B39:G39"/>
    <mergeCell ref="B41:G41"/>
    <mergeCell ref="C43:G43"/>
    <mergeCell ref="E33:F33"/>
    <mergeCell ref="B49:G49"/>
    <mergeCell ref="B50:G50"/>
    <mergeCell ref="B4:G4"/>
    <mergeCell ref="B9:G9"/>
    <mergeCell ref="B16:G16"/>
    <mergeCell ref="B11:G11"/>
    <mergeCell ref="B13:G13"/>
    <mergeCell ref="B14:G14"/>
    <mergeCell ref="D19:F19"/>
  </mergeCells>
  <hyperlinks>
    <hyperlink ref="B12" r:id="rId1" display="https://verbraucherhilfe-stromanbieter.de/serioese-stromanbieter-finden/"/>
    <hyperlink ref="C44:G44" r:id="rId2" display="Verwenden Sie diese Kündigungsvorlage"/>
    <hyperlink ref="C53:G53" r:id="rId3" display="diesen Ratschlägen"/>
  </hyperlinks>
  <printOptions/>
  <pageMargins left="0.4330708661417323" right="0.2362204724409449" top="0.7480314960629921" bottom="0.7480314960629921" header="0.31496062992125984" footer="0.31496062992125984"/>
  <pageSetup horizontalDpi="600" verticalDpi="600" orientation="portrait" scale="105" r:id="rId5"/>
  <rowBreaks count="1" manualBreakCount="1">
    <brk id="14" max="255" man="1"/>
  </rowBreaks>
  <drawing r:id="rId4"/>
</worksheet>
</file>

<file path=xl/worksheets/sheet3.xml><?xml version="1.0" encoding="utf-8"?>
<worksheet xmlns="http://schemas.openxmlformats.org/spreadsheetml/2006/main" xmlns:r="http://schemas.openxmlformats.org/officeDocument/2006/relationships">
  <sheetPr>
    <tabColor theme="1"/>
  </sheetPr>
  <dimension ref="A1:K44"/>
  <sheetViews>
    <sheetView showGridLines="0" zoomScale="220" zoomScaleNormal="220" zoomScaleSheetLayoutView="190" zoomScalePageLayoutView="0" workbookViewId="0" topLeftCell="A1">
      <selection activeCell="B1" sqref="B1"/>
    </sheetView>
  </sheetViews>
  <sheetFormatPr defaultColWidth="0" defaultRowHeight="15" zeroHeight="1"/>
  <cols>
    <col min="1" max="1" width="0.2890625" style="6" customWidth="1"/>
    <col min="2" max="2" width="2.28125" style="6" customWidth="1"/>
    <col min="3" max="3" width="25.7109375" style="6" customWidth="1"/>
    <col min="4" max="4" width="10.140625" style="6" customWidth="1"/>
    <col min="5" max="5" width="14.7109375" style="6" customWidth="1"/>
    <col min="6" max="6" width="12.7109375" style="6" customWidth="1"/>
    <col min="7" max="7" width="7.7109375" style="6" customWidth="1"/>
    <col min="8" max="8" width="12.421875" style="6" customWidth="1"/>
    <col min="9" max="9" width="3.8515625" style="51" customWidth="1"/>
    <col min="10" max="10" width="0.2890625" style="123" customWidth="1"/>
    <col min="11" max="11" width="0.2890625" style="51" customWidth="1"/>
    <col min="12" max="253" width="9.00390625" style="51" hidden="1" customWidth="1"/>
    <col min="254" max="254" width="3.00390625" style="51" hidden="1" customWidth="1"/>
    <col min="255" max="255" width="2.8515625" style="51" hidden="1" customWidth="1"/>
    <col min="256" max="16384" width="0.71875" style="51" hidden="1" customWidth="1"/>
  </cols>
  <sheetData>
    <row r="1" spans="1:10" ht="15">
      <c r="A1" s="19"/>
      <c r="B1" s="12"/>
      <c r="C1" s="14"/>
      <c r="D1" s="14"/>
      <c r="E1" s="14"/>
      <c r="F1" s="14"/>
      <c r="G1" s="14"/>
      <c r="H1" s="14"/>
      <c r="I1" s="121"/>
      <c r="J1" s="122"/>
    </row>
    <row r="2" spans="1:10" ht="15">
      <c r="A2" s="19"/>
      <c r="B2" s="17"/>
      <c r="C2" s="19"/>
      <c r="D2" s="19"/>
      <c r="E2" s="19"/>
      <c r="F2" s="19"/>
      <c r="G2" s="19"/>
      <c r="H2" s="19"/>
      <c r="I2" s="123"/>
      <c r="J2" s="122"/>
    </row>
    <row r="3" spans="1:10" ht="15">
      <c r="A3" s="19"/>
      <c r="B3" s="17"/>
      <c r="C3" s="19"/>
      <c r="D3" s="19"/>
      <c r="E3" s="19"/>
      <c r="F3" s="19"/>
      <c r="G3" s="19"/>
      <c r="H3" s="19"/>
      <c r="I3" s="123"/>
      <c r="J3" s="122"/>
    </row>
    <row r="4" spans="1:10" ht="21.75" customHeight="1">
      <c r="A4" s="19"/>
      <c r="B4" s="17"/>
      <c r="C4" s="19"/>
      <c r="D4" s="19"/>
      <c r="E4" s="19"/>
      <c r="F4" s="19"/>
      <c r="G4" s="19"/>
      <c r="H4" s="19"/>
      <c r="I4" s="123"/>
      <c r="J4" s="122"/>
    </row>
    <row r="5" spans="1:10" ht="27" customHeight="1">
      <c r="A5" s="19"/>
      <c r="B5" s="103" t="s">
        <v>64</v>
      </c>
      <c r="C5" s="102"/>
      <c r="D5" s="100"/>
      <c r="E5" s="101"/>
      <c r="F5" s="101"/>
      <c r="G5" s="101"/>
      <c r="H5" s="101"/>
      <c r="I5" s="124"/>
      <c r="J5" s="122"/>
    </row>
    <row r="6" spans="1:10" ht="15">
      <c r="A6" s="19"/>
      <c r="B6" s="90"/>
      <c r="C6" s="40"/>
      <c r="D6" s="40"/>
      <c r="E6" s="19"/>
      <c r="F6" s="19"/>
      <c r="G6" s="19"/>
      <c r="H6" s="19"/>
      <c r="I6" s="123"/>
      <c r="J6" s="122"/>
    </row>
    <row r="7" spans="1:11" ht="15">
      <c r="A7" s="19"/>
      <c r="B7" s="17"/>
      <c r="C7" s="55" t="s">
        <v>66</v>
      </c>
      <c r="D7" s="55"/>
      <c r="E7" s="56"/>
      <c r="F7" s="56"/>
      <c r="G7" s="56"/>
      <c r="H7" s="56"/>
      <c r="I7" s="53"/>
      <c r="J7" s="96" t="s">
        <v>4</v>
      </c>
      <c r="K7" s="179"/>
    </row>
    <row r="8" spans="1:11" ht="15">
      <c r="A8" s="19"/>
      <c r="B8" s="17"/>
      <c r="C8" s="178" t="s">
        <v>104</v>
      </c>
      <c r="D8" s="177"/>
      <c r="E8" s="49"/>
      <c r="F8" s="49"/>
      <c r="G8" s="49"/>
      <c r="H8" s="49"/>
      <c r="I8" s="53"/>
      <c r="J8" s="96"/>
      <c r="K8" s="179"/>
    </row>
    <row r="9" spans="1:11" ht="15">
      <c r="A9" s="19"/>
      <c r="B9" s="91"/>
      <c r="C9" s="41"/>
      <c r="D9" s="41"/>
      <c r="E9" s="19"/>
      <c r="F9" s="19"/>
      <c r="G9" s="19"/>
      <c r="H9" s="19"/>
      <c r="I9" s="53"/>
      <c r="J9" s="96" t="s">
        <v>5</v>
      </c>
      <c r="K9" s="179"/>
    </row>
    <row r="10" spans="1:11" ht="1.5" customHeight="1">
      <c r="A10" s="19"/>
      <c r="B10" s="90"/>
      <c r="C10" s="40"/>
      <c r="D10" s="40"/>
      <c r="E10" s="19"/>
      <c r="F10" s="19"/>
      <c r="G10" s="19"/>
      <c r="H10" s="19"/>
      <c r="I10" s="53"/>
      <c r="J10" s="96"/>
      <c r="K10" s="179"/>
    </row>
    <row r="11" spans="1:11" ht="17.25" customHeight="1">
      <c r="A11" s="19"/>
      <c r="B11" s="106"/>
      <c r="C11" s="109" t="s">
        <v>1</v>
      </c>
      <c r="D11" s="92"/>
      <c r="E11" s="42" t="s">
        <v>51</v>
      </c>
      <c r="F11" s="114">
        <v>43466</v>
      </c>
      <c r="G11" s="42" t="s">
        <v>52</v>
      </c>
      <c r="H11" s="114">
        <v>43830</v>
      </c>
      <c r="I11" s="53"/>
      <c r="J11" s="96"/>
      <c r="K11" s="179"/>
    </row>
    <row r="12" spans="1:11" ht="17.25" customHeight="1">
      <c r="A12" s="19"/>
      <c r="B12" s="106"/>
      <c r="C12" s="109" t="s">
        <v>67</v>
      </c>
      <c r="D12" s="92"/>
      <c r="E12" s="42"/>
      <c r="F12" s="115">
        <v>1000</v>
      </c>
      <c r="G12" s="110" t="s">
        <v>69</v>
      </c>
      <c r="H12" s="125"/>
      <c r="I12" s="53"/>
      <c r="J12" s="96"/>
      <c r="K12" s="179"/>
    </row>
    <row r="13" spans="1:11" ht="17.25" customHeight="1">
      <c r="A13" s="19"/>
      <c r="B13" s="104"/>
      <c r="C13" s="134" t="s">
        <v>78</v>
      </c>
      <c r="D13" s="105"/>
      <c r="E13" s="42"/>
      <c r="F13" s="116">
        <v>500</v>
      </c>
      <c r="G13" s="42"/>
      <c r="H13" s="42"/>
      <c r="I13" s="180"/>
      <c r="J13" s="96"/>
      <c r="K13" s="179"/>
    </row>
    <row r="14" spans="1:11" ht="17.25" customHeight="1">
      <c r="A14" s="19"/>
      <c r="B14" s="107"/>
      <c r="C14" s="110" t="s">
        <v>58</v>
      </c>
      <c r="D14" s="92"/>
      <c r="E14" s="19"/>
      <c r="F14" s="116">
        <v>0</v>
      </c>
      <c r="G14" s="42"/>
      <c r="H14" s="42"/>
      <c r="I14" s="180"/>
      <c r="J14" s="96"/>
      <c r="K14" s="179"/>
    </row>
    <row r="15" spans="1:11" ht="17.25" customHeight="1">
      <c r="A15" s="19"/>
      <c r="B15" s="107"/>
      <c r="C15" s="110" t="s">
        <v>59</v>
      </c>
      <c r="D15" s="92"/>
      <c r="E15" s="42" t="s">
        <v>60</v>
      </c>
      <c r="F15" s="116">
        <v>0</v>
      </c>
      <c r="G15" s="4"/>
      <c r="H15" s="4"/>
      <c r="I15" s="53"/>
      <c r="J15" s="96"/>
      <c r="K15" s="179"/>
    </row>
    <row r="16" spans="1:11" ht="15">
      <c r="A16" s="19"/>
      <c r="B16" s="98"/>
      <c r="C16" s="99"/>
      <c r="D16" s="92"/>
      <c r="E16" s="118" t="s">
        <v>61</v>
      </c>
      <c r="F16" s="117">
        <v>0</v>
      </c>
      <c r="G16" s="43"/>
      <c r="H16" s="43"/>
      <c r="I16" s="133"/>
      <c r="J16" s="96"/>
      <c r="K16" s="179"/>
    </row>
    <row r="17" spans="1:11" ht="15">
      <c r="A17" s="19"/>
      <c r="B17" s="98"/>
      <c r="C17" s="99"/>
      <c r="D17" s="92"/>
      <c r="E17" s="43"/>
      <c r="F17" s="43"/>
      <c r="G17" s="43"/>
      <c r="H17" s="43"/>
      <c r="I17" s="133"/>
      <c r="J17" s="96"/>
      <c r="K17" s="179"/>
    </row>
    <row r="18" spans="1:11" ht="15">
      <c r="A18" s="19"/>
      <c r="B18" s="106"/>
      <c r="C18" s="109" t="s">
        <v>3</v>
      </c>
      <c r="D18" s="99"/>
      <c r="E18" s="19"/>
      <c r="F18" s="113" t="s">
        <v>4</v>
      </c>
      <c r="G18" s="19"/>
      <c r="H18" s="19"/>
      <c r="I18" s="53"/>
      <c r="J18" s="96"/>
      <c r="K18" s="179"/>
    </row>
    <row r="19" spans="1:11" ht="15">
      <c r="A19" s="19"/>
      <c r="B19" s="107"/>
      <c r="C19" s="110"/>
      <c r="D19" s="92"/>
      <c r="E19" s="19"/>
      <c r="F19" s="19"/>
      <c r="G19" s="19"/>
      <c r="H19" s="19"/>
      <c r="I19" s="53"/>
      <c r="J19" s="96"/>
      <c r="K19" s="179"/>
    </row>
    <row r="20" spans="1:11" ht="15">
      <c r="A20" s="19"/>
      <c r="B20" s="107"/>
      <c r="C20" s="110" t="s">
        <v>0</v>
      </c>
      <c r="D20" s="92"/>
      <c r="E20" s="44"/>
      <c r="F20" s="112">
        <f>(20.32+2.05)*1.19</f>
        <v>26.6203</v>
      </c>
      <c r="G20" s="19" t="s">
        <v>77</v>
      </c>
      <c r="H20" s="19"/>
      <c r="I20" s="53">
        <f>IF(F18="nein",1,(1-($H$11-E24+0.5)/($H$11-$F$11+1)))</f>
        <v>0.9986301369863013</v>
      </c>
      <c r="J20" s="96"/>
      <c r="K20" s="53">
        <f>($F$12)*F20/100*I20</f>
        <v>265.83833835616434</v>
      </c>
    </row>
    <row r="21" spans="1:11" s="126" customFormat="1" ht="18" customHeight="1">
      <c r="A21" s="45"/>
      <c r="B21" s="108"/>
      <c r="C21" s="111"/>
      <c r="D21" s="93"/>
      <c r="E21" s="44"/>
      <c r="F21" s="46">
        <f>F20/1.19</f>
        <v>22.37</v>
      </c>
      <c r="G21" s="47" t="s">
        <v>71</v>
      </c>
      <c r="H21" s="47"/>
      <c r="I21" s="53"/>
      <c r="J21" s="97"/>
      <c r="K21" s="133"/>
    </row>
    <row r="22" spans="1:11" ht="15">
      <c r="A22" s="19"/>
      <c r="B22" s="107"/>
      <c r="C22" s="110" t="s">
        <v>9</v>
      </c>
      <c r="D22" s="92"/>
      <c r="E22" s="44"/>
      <c r="F22" s="112">
        <f>102.96*1.19/12</f>
        <v>10.210199999999999</v>
      </c>
      <c r="G22" s="19" t="s">
        <v>50</v>
      </c>
      <c r="H22" s="19"/>
      <c r="I22" s="53">
        <f>IF(F18="nein",1,(1-($H$11-E26+0.5)/($H$11-$F$11+1)))</f>
        <v>0.9986301369863013</v>
      </c>
      <c r="J22" s="96"/>
      <c r="K22" s="53">
        <f>F22*12*I22*($H$11-$F$11+1)/365</f>
        <v>122.35456109589036</v>
      </c>
    </row>
    <row r="23" spans="1:11" s="126" customFormat="1" ht="18" customHeight="1">
      <c r="A23" s="45"/>
      <c r="B23" s="108"/>
      <c r="C23" s="111"/>
      <c r="D23" s="93"/>
      <c r="E23" s="45"/>
      <c r="F23" s="46">
        <f>F22/1.19</f>
        <v>8.58</v>
      </c>
      <c r="G23" s="47" t="s">
        <v>49</v>
      </c>
      <c r="H23" s="47"/>
      <c r="I23" s="53"/>
      <c r="J23" s="97"/>
      <c r="K23" s="133"/>
    </row>
    <row r="24" spans="1:11" ht="15">
      <c r="A24" s="19"/>
      <c r="B24" s="107"/>
      <c r="C24" s="110" t="s">
        <v>7</v>
      </c>
      <c r="D24" s="128" t="s">
        <v>48</v>
      </c>
      <c r="E24" s="127">
        <f>H11</f>
        <v>43830</v>
      </c>
      <c r="F24" s="130">
        <v>28</v>
      </c>
      <c r="G24" s="19" t="s">
        <v>77</v>
      </c>
      <c r="H24" s="19"/>
      <c r="I24" s="53">
        <f>1-I20</f>
        <v>0.00136986301369868</v>
      </c>
      <c r="J24" s="96"/>
      <c r="K24" s="53">
        <f>($F$12)*F24/100*I24</f>
        <v>0.3835616438356304</v>
      </c>
    </row>
    <row r="25" spans="1:11" s="126" customFormat="1" ht="18" customHeight="1">
      <c r="A25" s="45"/>
      <c r="B25" s="108"/>
      <c r="C25" s="111"/>
      <c r="D25" s="110"/>
      <c r="E25" s="110"/>
      <c r="F25" s="136">
        <f>F24/1.19</f>
        <v>23.529411764705884</v>
      </c>
      <c r="G25" s="135" t="s">
        <v>71</v>
      </c>
      <c r="H25" s="47"/>
      <c r="I25" s="53"/>
      <c r="J25" s="97"/>
      <c r="K25" s="133"/>
    </row>
    <row r="26" spans="1:11" ht="15">
      <c r="A26" s="19"/>
      <c r="B26" s="107"/>
      <c r="C26" s="110" t="s">
        <v>8</v>
      </c>
      <c r="D26" s="128" t="s">
        <v>48</v>
      </c>
      <c r="E26" s="127">
        <f>E24</f>
        <v>43830</v>
      </c>
      <c r="F26" s="130">
        <f>F22</f>
        <v>10.210199999999999</v>
      </c>
      <c r="G26" s="19" t="s">
        <v>50</v>
      </c>
      <c r="H26" s="19"/>
      <c r="I26" s="53">
        <f>1-I22</f>
        <v>0.00136986301369868</v>
      </c>
      <c r="J26" s="96"/>
      <c r="K26" s="53">
        <f>F26*12*I26*($H$11-$F$11+1)/365</f>
        <v>0.16783890410959512</v>
      </c>
    </row>
    <row r="27" spans="1:11" s="126" customFormat="1" ht="15">
      <c r="A27" s="45"/>
      <c r="B27" s="108"/>
      <c r="C27" s="111"/>
      <c r="D27" s="110"/>
      <c r="E27" s="110"/>
      <c r="F27" s="131">
        <f>F26/1.19</f>
        <v>8.58</v>
      </c>
      <c r="G27" s="135" t="s">
        <v>49</v>
      </c>
      <c r="H27" s="47"/>
      <c r="I27" s="53"/>
      <c r="J27" s="97"/>
      <c r="K27" s="181"/>
    </row>
    <row r="28" spans="1:10" ht="15">
      <c r="A28" s="19"/>
      <c r="B28" s="107"/>
      <c r="C28" s="110" t="s">
        <v>54</v>
      </c>
      <c r="D28" s="92"/>
      <c r="E28" s="19"/>
      <c r="F28" s="129">
        <f>F15+F16*('Rechnung kontrollieren'!K20+'Rechnung kontrollieren'!K22+'Rechnung kontrollieren'!K24+'Rechnung kontrollieren'!K26)</f>
        <v>0</v>
      </c>
      <c r="G28" s="19" t="s">
        <v>6</v>
      </c>
      <c r="H28" s="19"/>
      <c r="I28" s="123"/>
      <c r="J28" s="122"/>
    </row>
    <row r="29" spans="1:10" ht="15">
      <c r="A29" s="19"/>
      <c r="B29" s="17"/>
      <c r="C29" s="19"/>
      <c r="D29" s="19"/>
      <c r="E29" s="19"/>
      <c r="F29" s="19"/>
      <c r="G29" s="19"/>
      <c r="H29" s="19"/>
      <c r="I29" s="123"/>
      <c r="J29" s="122"/>
    </row>
    <row r="30" spans="1:10" ht="18.75">
      <c r="A30" s="19"/>
      <c r="B30" s="94"/>
      <c r="C30" s="48" t="s">
        <v>53</v>
      </c>
      <c r="D30" s="49"/>
      <c r="E30" s="49"/>
      <c r="F30" s="50">
        <f>IF(F18="nein",SUM(K20:K22),SUM(K20:K26))-F28</f>
        <v>388.7442999999999</v>
      </c>
      <c r="G30" s="19"/>
      <c r="H30" s="132"/>
      <c r="I30" s="123"/>
      <c r="J30" s="122"/>
    </row>
    <row r="31" spans="1:10" ht="18.75">
      <c r="A31" s="19"/>
      <c r="B31" s="94"/>
      <c r="C31" s="48" t="str">
        <f>IF(F31&gt;0,"Guthaben","Nachzahlung")</f>
        <v>Guthaben</v>
      </c>
      <c r="D31" s="49"/>
      <c r="E31" s="49"/>
      <c r="F31" s="50">
        <f>F13-F14-F30</f>
        <v>111.2557000000001</v>
      </c>
      <c r="G31" s="19"/>
      <c r="H31" s="19"/>
      <c r="I31" s="123"/>
      <c r="J31" s="122"/>
    </row>
    <row r="32" spans="1:10" ht="15">
      <c r="A32" s="19"/>
      <c r="B32" s="17"/>
      <c r="C32" s="19"/>
      <c r="D32" s="19"/>
      <c r="E32" s="19"/>
      <c r="F32" s="19"/>
      <c r="G32" s="19"/>
      <c r="H32" s="19"/>
      <c r="I32" s="123"/>
      <c r="J32" s="122"/>
    </row>
    <row r="33" spans="1:10" ht="15">
      <c r="A33" s="19"/>
      <c r="B33" s="17"/>
      <c r="C33" s="40" t="s">
        <v>74</v>
      </c>
      <c r="D33" s="19"/>
      <c r="E33" s="19"/>
      <c r="F33" s="19"/>
      <c r="G33" s="19"/>
      <c r="H33" s="19"/>
      <c r="I33" s="123"/>
      <c r="J33" s="122"/>
    </row>
    <row r="34" spans="1:10" ht="15">
      <c r="A34" s="19"/>
      <c r="B34" s="17"/>
      <c r="C34" s="119" t="s">
        <v>75</v>
      </c>
      <c r="D34" s="19"/>
      <c r="E34" s="19"/>
      <c r="F34" s="19"/>
      <c r="G34" s="19"/>
      <c r="H34" s="19"/>
      <c r="I34" s="123"/>
      <c r="J34" s="122"/>
    </row>
    <row r="35" spans="1:10" ht="15">
      <c r="A35" s="19"/>
      <c r="B35" s="17"/>
      <c r="C35" s="120" t="s">
        <v>76</v>
      </c>
      <c r="D35" s="19"/>
      <c r="E35" s="19"/>
      <c r="F35" s="19"/>
      <c r="G35" s="19"/>
      <c r="H35" s="19"/>
      <c r="I35" s="123"/>
      <c r="J35" s="122"/>
    </row>
    <row r="36" spans="1:10" ht="9.75" customHeight="1">
      <c r="A36" s="19"/>
      <c r="B36" s="17"/>
      <c r="C36" s="120"/>
      <c r="D36" s="19"/>
      <c r="E36" s="19"/>
      <c r="F36" s="19"/>
      <c r="G36" s="19"/>
      <c r="H36" s="19"/>
      <c r="I36" s="123"/>
      <c r="J36" s="122"/>
    </row>
    <row r="37" spans="1:10" ht="15">
      <c r="A37" s="19"/>
      <c r="B37" s="17"/>
      <c r="C37" s="141" t="s">
        <v>79</v>
      </c>
      <c r="D37" s="49"/>
      <c r="E37" s="49"/>
      <c r="F37" s="49"/>
      <c r="G37" s="49"/>
      <c r="H37" s="19"/>
      <c r="I37" s="123"/>
      <c r="J37" s="122"/>
    </row>
    <row r="38" spans="1:10" ht="15">
      <c r="A38" s="19"/>
      <c r="B38" s="17"/>
      <c r="C38" s="49" t="str">
        <f>"Ihr Abschlag sollte "&amp;TEXT(((H12-F12)/100*F24+F26*12)/12,"0€")&amp;" nicht nennenswert überschreiten. Andernfalls folgen Sie…"</f>
        <v>Ihr Abschlag sollte -13€ nicht nennenswert überschreiten. Andernfalls folgen Sie…</v>
      </c>
      <c r="D38" s="49"/>
      <c r="E38" s="49"/>
      <c r="F38" s="49"/>
      <c r="G38" s="49"/>
      <c r="H38" s="19"/>
      <c r="I38" s="123"/>
      <c r="J38" s="122"/>
    </row>
    <row r="39" spans="1:10" ht="15">
      <c r="A39" s="19"/>
      <c r="B39" s="17"/>
      <c r="C39" s="245" t="s">
        <v>57</v>
      </c>
      <c r="D39" s="245"/>
      <c r="E39" s="245"/>
      <c r="F39" s="245"/>
      <c r="G39" s="245"/>
      <c r="H39" s="19"/>
      <c r="I39" s="123"/>
      <c r="J39" s="122"/>
    </row>
    <row r="40" spans="1:10" ht="27.75" customHeight="1">
      <c r="A40" s="19"/>
      <c r="B40" s="241" t="s">
        <v>68</v>
      </c>
      <c r="C40" s="242"/>
      <c r="D40" s="242"/>
      <c r="E40" s="242"/>
      <c r="F40" s="242"/>
      <c r="G40" s="242"/>
      <c r="H40" s="242"/>
      <c r="I40" s="242"/>
      <c r="J40" s="122"/>
    </row>
    <row r="41" spans="1:10" ht="15" customHeight="1">
      <c r="A41" s="19"/>
      <c r="B41" s="34"/>
      <c r="C41" s="243" t="s">
        <v>72</v>
      </c>
      <c r="D41" s="243"/>
      <c r="E41" s="243"/>
      <c r="F41" s="243"/>
      <c r="G41" s="243"/>
      <c r="H41" s="243"/>
      <c r="I41" s="243"/>
      <c r="J41" s="122"/>
    </row>
    <row r="42" spans="1:10" ht="16.5" customHeight="1">
      <c r="A42" s="19"/>
      <c r="B42" s="34"/>
      <c r="C42" s="244" t="s">
        <v>57</v>
      </c>
      <c r="D42" s="244"/>
      <c r="E42" s="244"/>
      <c r="F42" s="244"/>
      <c r="G42" s="244"/>
      <c r="H42" s="138"/>
      <c r="I42" s="176"/>
      <c r="J42" s="122"/>
    </row>
    <row r="43" spans="1:10" ht="15">
      <c r="A43" s="19"/>
      <c r="B43" s="95" t="s">
        <v>65</v>
      </c>
      <c r="C43" s="137"/>
      <c r="D43" s="57"/>
      <c r="E43" s="54"/>
      <c r="F43" s="54"/>
      <c r="G43" s="54"/>
      <c r="H43" s="54"/>
      <c r="I43" s="139"/>
      <c r="J43" s="122"/>
    </row>
    <row r="44" spans="1:10" ht="48" customHeight="1" thickBot="1">
      <c r="A44" s="19"/>
      <c r="B44" s="140"/>
      <c r="C44" s="239" t="s">
        <v>73</v>
      </c>
      <c r="D44" s="239"/>
      <c r="E44" s="239"/>
      <c r="F44" s="239"/>
      <c r="G44" s="239"/>
      <c r="H44" s="239"/>
      <c r="I44" s="240"/>
      <c r="J44" s="122"/>
    </row>
    <row r="45" ht="3" customHeight="1"/>
    <row r="46" ht="15" hidden="1"/>
    <row r="47" ht="15" hidden="1"/>
    <row r="48" ht="15" hidden="1"/>
    <row r="49" ht="15" hidden="1"/>
    <row r="50" ht="15" hidden="1"/>
    <row r="51" ht="15" hidden="1"/>
    <row r="52" ht="15" hidden="1"/>
    <row r="53" ht="15"/>
    <row r="54" ht="15" hidden="1"/>
    <row r="55" ht="15" hidden="1"/>
    <row r="56" ht="15" hidden="1"/>
    <row r="57" ht="15"/>
    <row r="58" ht="15"/>
  </sheetData>
  <sheetProtection/>
  <mergeCells count="5">
    <mergeCell ref="C44:I44"/>
    <mergeCell ref="B40:I40"/>
    <mergeCell ref="C41:I41"/>
    <mergeCell ref="C42:G42"/>
    <mergeCell ref="C39:G39"/>
  </mergeCells>
  <conditionalFormatting sqref="B24:B27 E20:E23 H24:H27 B40:B44">
    <cfRule type="expression" priority="11" dxfId="5">
      <formula>$F$18="nein"</formula>
    </cfRule>
  </conditionalFormatting>
  <conditionalFormatting sqref="K27">
    <cfRule type="expression" priority="10" dxfId="5">
      <formula>$F$18="nein"</formula>
    </cfRule>
  </conditionalFormatting>
  <conditionalFormatting sqref="C24:C27">
    <cfRule type="expression" priority="3" dxfId="5">
      <formula>$F$18="nein"</formula>
    </cfRule>
  </conditionalFormatting>
  <conditionalFormatting sqref="D24:F27">
    <cfRule type="expression" priority="2" dxfId="6">
      <formula>$F$18="nein"</formula>
    </cfRule>
  </conditionalFormatting>
  <dataValidations count="3">
    <dataValidation type="list" allowBlank="1" showInputMessage="1" showErrorMessage="1" sqref="F18">
      <formula1>$J$7:$J$9</formula1>
    </dataValidation>
    <dataValidation type="date" allowBlank="1" showInputMessage="1" showErrorMessage="1" sqref="E24">
      <formula1>F11</formula1>
      <formula2>H11</formula2>
    </dataValidation>
    <dataValidation type="date" allowBlank="1" showInputMessage="1" showErrorMessage="1" sqref="E26">
      <formula1>F11</formula1>
      <formula2>H11</formula2>
    </dataValidation>
  </dataValidations>
  <hyperlinks>
    <hyperlink ref="C35" r:id="rId1" display="à Hinweise zur Fehlersuche und Next Steps"/>
    <hyperlink ref="C42:G42" r:id="rId2" display="diesen Ratschlägen"/>
    <hyperlink ref="C39:G39" r:id="rId3" display="diesen Ratschlägen"/>
  </hyperlinks>
  <printOptions/>
  <pageMargins left="0.4330708661417323" right="0.2362204724409449" top="0.7480314960629921" bottom="0.7480314960629921" header="0.31496062992125984" footer="0.31496062992125984"/>
  <pageSetup horizontalDpi="600" verticalDpi="600" orientation="portrait" paperSize="9" scale="104" r:id="rId5"/>
  <drawing r:id="rId4"/>
</worksheet>
</file>

<file path=xl/worksheets/sheet4.xml><?xml version="1.0" encoding="utf-8"?>
<worksheet xmlns="http://schemas.openxmlformats.org/spreadsheetml/2006/main" xmlns:r="http://schemas.openxmlformats.org/officeDocument/2006/relationships">
  <sheetPr>
    <tabColor theme="1"/>
  </sheetPr>
  <dimension ref="A1:Q20"/>
  <sheetViews>
    <sheetView showGridLines="0" zoomScale="130" zoomScaleNormal="130" zoomScaleSheetLayoutView="190" zoomScalePageLayoutView="0" workbookViewId="0" topLeftCell="A1">
      <selection activeCell="D19" sqref="D19"/>
    </sheetView>
  </sheetViews>
  <sheetFormatPr defaultColWidth="0" defaultRowHeight="0" customHeight="1" zeroHeight="1"/>
  <cols>
    <col min="1" max="1" width="0.2890625" style="6" customWidth="1"/>
    <col min="2" max="2" width="0.85546875" style="6" customWidth="1"/>
    <col min="3" max="3" width="2.28125" style="6" customWidth="1"/>
    <col min="4" max="4" width="11.00390625" style="6" customWidth="1"/>
    <col min="5" max="5" width="9.140625" style="6" bestFit="1" customWidth="1"/>
    <col min="6" max="6" width="2.8515625" style="6" customWidth="1"/>
    <col min="7" max="7" width="11.00390625" style="6" customWidth="1"/>
    <col min="8" max="8" width="9.57421875" style="6" bestFit="1" customWidth="1"/>
    <col min="9" max="9" width="2.8515625" style="6" customWidth="1"/>
    <col min="10" max="10" width="11.00390625" style="6" customWidth="1"/>
    <col min="11" max="11" width="8.00390625" style="6" bestFit="1" customWidth="1"/>
    <col min="12" max="12" width="2.8515625" style="6" customWidth="1"/>
    <col min="13" max="13" width="11.00390625" style="6" customWidth="1"/>
    <col min="14" max="14" width="9.140625" style="6" bestFit="1" customWidth="1"/>
    <col min="15" max="15" width="3.57421875" style="51" customWidth="1"/>
    <col min="16" max="16" width="0.5625" style="123" customWidth="1"/>
    <col min="17" max="16384" width="9.00390625" style="51" hidden="1" customWidth="1"/>
  </cols>
  <sheetData>
    <row r="1" spans="1:16" ht="15">
      <c r="A1" s="19"/>
      <c r="B1" s="12"/>
      <c r="C1" s="14"/>
      <c r="D1" s="14"/>
      <c r="E1" s="14"/>
      <c r="F1" s="14"/>
      <c r="G1" s="14"/>
      <c r="H1" s="14"/>
      <c r="I1" s="14"/>
      <c r="J1" s="14"/>
      <c r="K1" s="14"/>
      <c r="L1" s="14"/>
      <c r="M1" s="14"/>
      <c r="N1" s="14"/>
      <c r="O1" s="121"/>
      <c r="P1" s="122"/>
    </row>
    <row r="2" spans="1:16" ht="15">
      <c r="A2" s="19"/>
      <c r="B2" s="17"/>
      <c r="C2" s="19"/>
      <c r="D2" s="19"/>
      <c r="E2" s="19"/>
      <c r="F2" s="19"/>
      <c r="G2" s="19"/>
      <c r="H2" s="19"/>
      <c r="I2" s="19"/>
      <c r="J2" s="19"/>
      <c r="K2" s="19"/>
      <c r="L2" s="19"/>
      <c r="M2" s="19"/>
      <c r="N2" s="19"/>
      <c r="O2" s="123"/>
      <c r="P2" s="122"/>
    </row>
    <row r="3" spans="1:16" ht="15">
      <c r="A3" s="19"/>
      <c r="B3" s="17"/>
      <c r="C3" s="19"/>
      <c r="D3" s="19"/>
      <c r="E3" s="19"/>
      <c r="F3" s="19"/>
      <c r="G3" s="19"/>
      <c r="H3" s="19"/>
      <c r="I3" s="19"/>
      <c r="J3" s="19"/>
      <c r="K3" s="19"/>
      <c r="L3" s="19"/>
      <c r="M3" s="19"/>
      <c r="N3" s="19"/>
      <c r="O3" s="123"/>
      <c r="P3" s="122"/>
    </row>
    <row r="4" spans="1:16" ht="21.75" customHeight="1" thickBot="1">
      <c r="A4" s="19"/>
      <c r="B4" s="17"/>
      <c r="C4" s="19"/>
      <c r="D4" s="19"/>
      <c r="E4" s="19"/>
      <c r="F4" s="19"/>
      <c r="G4" s="19"/>
      <c r="H4" s="19"/>
      <c r="I4" s="19"/>
      <c r="J4" s="19"/>
      <c r="K4" s="19"/>
      <c r="L4" s="19"/>
      <c r="M4" s="19"/>
      <c r="N4" s="19"/>
      <c r="O4" s="123"/>
      <c r="P4" s="122"/>
    </row>
    <row r="5" spans="1:16" ht="27" customHeight="1" thickTop="1">
      <c r="A5" s="19"/>
      <c r="B5" s="146" t="s">
        <v>80</v>
      </c>
      <c r="C5" s="162"/>
      <c r="D5" s="147"/>
      <c r="E5" s="147"/>
      <c r="F5" s="148"/>
      <c r="G5" s="149"/>
      <c r="H5" s="149"/>
      <c r="I5" s="149"/>
      <c r="J5" s="149"/>
      <c r="K5" s="149"/>
      <c r="L5" s="149"/>
      <c r="M5" s="149"/>
      <c r="N5" s="149"/>
      <c r="O5" s="150"/>
      <c r="P5" s="122"/>
    </row>
    <row r="6" spans="1:16" ht="15">
      <c r="A6" s="19"/>
      <c r="B6" s="151"/>
      <c r="C6" s="40"/>
      <c r="D6" s="40"/>
      <c r="E6" s="40"/>
      <c r="F6" s="40"/>
      <c r="G6" s="19"/>
      <c r="H6" s="19"/>
      <c r="I6" s="19"/>
      <c r="J6" s="19"/>
      <c r="K6" s="19"/>
      <c r="L6" s="19"/>
      <c r="M6" s="19"/>
      <c r="N6" s="19"/>
      <c r="O6" s="152"/>
      <c r="P6" s="122"/>
    </row>
    <row r="7" spans="1:16" ht="20.25" customHeight="1">
      <c r="A7" s="19"/>
      <c r="B7" s="153"/>
      <c r="C7" s="19"/>
      <c r="D7" s="154" t="s">
        <v>88</v>
      </c>
      <c r="E7" s="155"/>
      <c r="F7" s="19"/>
      <c r="G7" s="19"/>
      <c r="H7" s="19"/>
      <c r="I7" s="19"/>
      <c r="J7" s="19"/>
      <c r="K7" s="19"/>
      <c r="L7" s="19"/>
      <c r="M7" s="19"/>
      <c r="N7" s="19"/>
      <c r="O7" s="156"/>
      <c r="P7" s="96" t="s">
        <v>4</v>
      </c>
    </row>
    <row r="8" spans="1:16" ht="6" customHeight="1">
      <c r="A8" s="19"/>
      <c r="B8" s="153"/>
      <c r="C8" s="19"/>
      <c r="D8" s="19"/>
      <c r="E8" s="19"/>
      <c r="F8" s="19"/>
      <c r="G8" s="19"/>
      <c r="H8" s="19"/>
      <c r="I8" s="19"/>
      <c r="J8" s="19"/>
      <c r="K8" s="19"/>
      <c r="L8" s="19"/>
      <c r="M8" s="19"/>
      <c r="N8" s="19"/>
      <c r="O8" s="156"/>
      <c r="P8" s="122"/>
    </row>
    <row r="9" spans="1:16" s="144" customFormat="1" ht="33" customHeight="1">
      <c r="A9" s="142"/>
      <c r="B9" s="157"/>
      <c r="C9" s="142"/>
      <c r="D9" s="246" t="s">
        <v>81</v>
      </c>
      <c r="E9" s="246"/>
      <c r="F9" s="145"/>
      <c r="G9" s="246" t="s">
        <v>86</v>
      </c>
      <c r="H9" s="246"/>
      <c r="I9" s="145"/>
      <c r="J9" s="246" t="s">
        <v>87</v>
      </c>
      <c r="K9" s="246"/>
      <c r="L9" s="145"/>
      <c r="M9" s="246" t="s">
        <v>82</v>
      </c>
      <c r="N9" s="246"/>
      <c r="O9" s="158"/>
      <c r="P9" s="143"/>
    </row>
    <row r="10" spans="1:16" ht="16.5" customHeight="1">
      <c r="A10" s="19"/>
      <c r="B10" s="153"/>
      <c r="C10" s="19"/>
      <c r="D10" s="167">
        <v>3000</v>
      </c>
      <c r="E10" s="171" t="s">
        <v>83</v>
      </c>
      <c r="F10" s="19"/>
      <c r="G10" s="168">
        <v>28</v>
      </c>
      <c r="H10" s="173" t="s">
        <v>85</v>
      </c>
      <c r="I10" s="19"/>
      <c r="J10" s="169">
        <v>10</v>
      </c>
      <c r="K10" s="172" t="s">
        <v>84</v>
      </c>
      <c r="L10" s="19"/>
      <c r="M10" s="167">
        <f>D10*G10/100+12*J10</f>
        <v>960</v>
      </c>
      <c r="N10" s="171" t="s">
        <v>6</v>
      </c>
      <c r="O10" s="156"/>
      <c r="P10" s="122"/>
    </row>
    <row r="11" spans="1:16" ht="16.5" customHeight="1">
      <c r="A11" s="19"/>
      <c r="B11" s="153"/>
      <c r="C11" s="19"/>
      <c r="D11" s="19"/>
      <c r="E11" s="19"/>
      <c r="F11" s="19"/>
      <c r="G11" s="19"/>
      <c r="H11" s="19"/>
      <c r="I11" s="19"/>
      <c r="J11" s="19"/>
      <c r="K11" s="19"/>
      <c r="L11" s="19"/>
      <c r="M11" s="19"/>
      <c r="N11" s="19"/>
      <c r="O11" s="156"/>
      <c r="P11" s="122"/>
    </row>
    <row r="12" spans="1:16" ht="20.25" customHeight="1">
      <c r="A12" s="19"/>
      <c r="B12" s="153"/>
      <c r="C12" s="19"/>
      <c r="D12" s="154" t="s">
        <v>91</v>
      </c>
      <c r="E12" s="19"/>
      <c r="F12" s="19"/>
      <c r="G12" s="19"/>
      <c r="H12" s="19"/>
      <c r="I12" s="19"/>
      <c r="J12" s="19"/>
      <c r="K12" s="19"/>
      <c r="L12" s="19"/>
      <c r="M12" s="19"/>
      <c r="N12" s="19"/>
      <c r="O12" s="156"/>
      <c r="P12" s="122"/>
    </row>
    <row r="13" spans="1:16" ht="6" customHeight="1" thickBot="1">
      <c r="A13" s="19"/>
      <c r="B13" s="153"/>
      <c r="C13" s="19"/>
      <c r="D13" s="19"/>
      <c r="E13" s="19"/>
      <c r="F13" s="19"/>
      <c r="G13" s="19"/>
      <c r="H13" s="19"/>
      <c r="I13" s="19"/>
      <c r="J13" s="19"/>
      <c r="K13" s="19"/>
      <c r="L13" s="19"/>
      <c r="M13" s="19"/>
      <c r="N13" s="19"/>
      <c r="O13" s="156"/>
      <c r="P13" s="122"/>
    </row>
    <row r="14" spans="1:16" ht="33.75" customHeight="1" thickTop="1">
      <c r="A14" s="19"/>
      <c r="B14" s="153"/>
      <c r="C14" s="19"/>
      <c r="D14" s="246" t="s">
        <v>82</v>
      </c>
      <c r="E14" s="246"/>
      <c r="F14" s="19"/>
      <c r="G14" s="246" t="s">
        <v>89</v>
      </c>
      <c r="H14" s="246"/>
      <c r="I14" s="19"/>
      <c r="J14" s="247" t="s">
        <v>90</v>
      </c>
      <c r="K14" s="248"/>
      <c r="L14" s="19"/>
      <c r="M14" s="19"/>
      <c r="N14" s="19"/>
      <c r="O14" s="156"/>
      <c r="P14" s="122"/>
    </row>
    <row r="15" spans="1:16" ht="16.5" customHeight="1" thickBot="1">
      <c r="A15" s="19"/>
      <c r="B15" s="153"/>
      <c r="C15" s="19"/>
      <c r="D15" s="167">
        <f>M10</f>
        <v>960</v>
      </c>
      <c r="E15" s="171" t="s">
        <v>83</v>
      </c>
      <c r="F15" s="19"/>
      <c r="G15" s="249">
        <v>12</v>
      </c>
      <c r="H15" s="249"/>
      <c r="I15" s="19"/>
      <c r="J15" s="170">
        <f>D15/G15</f>
        <v>80</v>
      </c>
      <c r="K15" s="174" t="s">
        <v>6</v>
      </c>
      <c r="L15" s="19"/>
      <c r="M15" s="19"/>
      <c r="N15" s="19"/>
      <c r="O15" s="156"/>
      <c r="P15" s="122"/>
    </row>
    <row r="16" spans="1:17" ht="16.5" customHeight="1" thickTop="1">
      <c r="A16" s="19"/>
      <c r="B16" s="153"/>
      <c r="C16" s="19"/>
      <c r="D16" s="19"/>
      <c r="E16" s="19"/>
      <c r="F16" s="19"/>
      <c r="G16" s="19"/>
      <c r="H16" s="19"/>
      <c r="I16" s="19"/>
      <c r="J16" s="19"/>
      <c r="K16" s="19"/>
      <c r="L16" s="19"/>
      <c r="M16" s="19"/>
      <c r="N16" s="19"/>
      <c r="O16" s="156"/>
      <c r="P16" s="96"/>
      <c r="Q16" s="53"/>
    </row>
    <row r="17" spans="1:17" s="126" customFormat="1" ht="16.5" customHeight="1">
      <c r="A17" s="45"/>
      <c r="B17" s="153"/>
      <c r="C17" s="19"/>
      <c r="D17" s="19"/>
      <c r="E17" s="19"/>
      <c r="F17" s="19"/>
      <c r="G17" s="19"/>
      <c r="H17" s="19"/>
      <c r="I17" s="19"/>
      <c r="J17" s="19"/>
      <c r="K17" s="19"/>
      <c r="L17" s="19"/>
      <c r="M17" s="19"/>
      <c r="N17" s="19"/>
      <c r="O17" s="156"/>
      <c r="P17" s="97"/>
      <c r="Q17" s="133"/>
    </row>
    <row r="18" spans="1:17" s="126" customFormat="1" ht="16.5" customHeight="1">
      <c r="A18" s="45"/>
      <c r="B18" s="153"/>
      <c r="C18" s="19"/>
      <c r="D18" s="163" t="s">
        <v>92</v>
      </c>
      <c r="E18" s="164"/>
      <c r="F18" s="164"/>
      <c r="G18" s="164"/>
      <c r="H18" s="164"/>
      <c r="I18" s="164"/>
      <c r="J18" s="164"/>
      <c r="K18" s="164"/>
      <c r="L18" s="164"/>
      <c r="M18" s="164"/>
      <c r="N18" s="164"/>
      <c r="O18" s="156"/>
      <c r="P18" s="97"/>
      <c r="Q18" s="133"/>
    </row>
    <row r="19" spans="1:17" ht="16.5" customHeight="1">
      <c r="A19" s="19"/>
      <c r="B19" s="153"/>
      <c r="C19" s="19"/>
      <c r="D19" s="175" t="s">
        <v>103</v>
      </c>
      <c r="E19" s="164"/>
      <c r="F19" s="164"/>
      <c r="G19" s="164"/>
      <c r="H19" s="164"/>
      <c r="I19" s="164"/>
      <c r="J19" s="164"/>
      <c r="K19" s="164"/>
      <c r="L19" s="164"/>
      <c r="M19" s="164"/>
      <c r="N19" s="164"/>
      <c r="O19" s="156"/>
      <c r="P19" s="96"/>
      <c r="Q19" s="53"/>
    </row>
    <row r="20" spans="1:16" ht="16.5" customHeight="1" thickBot="1">
      <c r="A20" s="19"/>
      <c r="B20" s="159"/>
      <c r="C20" s="160"/>
      <c r="D20" s="160"/>
      <c r="E20" s="160"/>
      <c r="F20" s="160"/>
      <c r="G20" s="160"/>
      <c r="H20" s="160"/>
      <c r="I20" s="160"/>
      <c r="J20" s="160"/>
      <c r="K20" s="160"/>
      <c r="L20" s="160"/>
      <c r="M20" s="160"/>
      <c r="N20" s="160"/>
      <c r="O20" s="161"/>
      <c r="P20" s="122"/>
    </row>
    <row r="21" ht="3" customHeight="1" thickTop="1"/>
    <row r="52" ht="0" customHeight="1" hidden="1"/>
    <row r="53" ht="0" customHeight="1" hidden="1"/>
    <row r="54" ht="0" customHeight="1" hidden="1"/>
    <row r="55" ht="0" customHeight="1" hidden="1"/>
    <row r="56" ht="0" customHeight="1" hidden="1"/>
    <row r="57" ht="0" customHeight="1" hidden="1"/>
  </sheetData>
  <sheetProtection/>
  <mergeCells count="8">
    <mergeCell ref="M9:N9"/>
    <mergeCell ref="D14:E14"/>
    <mergeCell ref="G14:H14"/>
    <mergeCell ref="J14:K14"/>
    <mergeCell ref="G15:H15"/>
    <mergeCell ref="D9:E9"/>
    <mergeCell ref="G9:H9"/>
    <mergeCell ref="J9:K9"/>
  </mergeCells>
  <conditionalFormatting sqref="G16:H19">
    <cfRule type="expression" priority="5" dxfId="5">
      <formula>$I$14="nein"</formula>
    </cfRule>
  </conditionalFormatting>
  <hyperlinks>
    <hyperlink ref="D19" r:id="rId1" display="▪► Dann kopieren Sie diese Berechnung in die Mustervorlage rein und folgen Sie meinen Hinweisen."/>
  </hyperlinks>
  <printOptions/>
  <pageMargins left="0.4330708661417323" right="0.2362204724409449" top="0.7480314960629921" bottom="0.7480314960629921" header="0.31496062992125984" footer="0.31496062992125984"/>
  <pageSetup horizontalDpi="600" verticalDpi="600" orientation="landscape" paperSize="9" scale="135" r:id="rId3"/>
  <drawing r:id="rId2"/>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1.421875" defaultRowHeight="15"/>
  <cols>
    <col min="1" max="1" width="37.140625" style="0" bestFit="1" customWidth="1"/>
  </cols>
  <sheetData>
    <row r="1" ht="15">
      <c r="A1" s="1" t="s">
        <v>3</v>
      </c>
    </row>
    <row r="2" ht="15">
      <c r="A2" t="s">
        <v>4</v>
      </c>
    </row>
    <row r="3" ht="15">
      <c r="A3" t="s">
        <v>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2020-04-22T20:19:45Z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